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emf" ContentType="image/x-emf"/>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360" yWindow="360" windowWidth="15015" windowHeight="7650"/>
  </bookViews>
  <sheets>
    <sheet name="Introduction" sheetId="1" r:id="rId1"/>
    <sheet name="Instructions" sheetId="6" r:id="rId2"/>
    <sheet name="Audit tool" sheetId="2" r:id="rId3"/>
    <sheet name="Summary" sheetId="7" r:id="rId4"/>
    <sheet name="Recommendations" sheetId="4" r:id="rId5"/>
    <sheet name="Definitions" sheetId="5" r:id="rId6"/>
    <sheet name="Sheet3" sheetId="3" state="hidden" r:id="rId7"/>
  </sheets>
  <definedNames>
    <definedName name="Answer1">Sheet3!$A$2:$A$3</definedName>
    <definedName name="Answer10">Sheet3!$C$11:$C$12</definedName>
    <definedName name="Answer11">Sheet3!$G$11:$G$12</definedName>
    <definedName name="Answer12">Sheet3!$G$11:$G$15</definedName>
    <definedName name="Answer13">Sheet3!$I$11:$I$13</definedName>
    <definedName name="Answer14">Sheet3!$K$11:$K$14</definedName>
    <definedName name="Answer15">Sheet3!$M$11:$M$13</definedName>
    <definedName name="Answer16">Sheet3!$G$19:$G$20</definedName>
    <definedName name="Answer17">Sheet3!$O$11:$O$13</definedName>
    <definedName name="Answer18">Sheet3!$A$19:$A$22</definedName>
    <definedName name="Answer19">Sheet3!$C$19:$C$27</definedName>
    <definedName name="Answer2">Sheet3!$C$2:$C$8</definedName>
    <definedName name="Answer20">Sheet3!$E$19:$E$23</definedName>
    <definedName name="Answer21">Sheet3!$I$19:$I$22</definedName>
    <definedName name="Answer22">Sheet3!$K$19:$K$23</definedName>
    <definedName name="Answer23">Sheet3!$M$19:$M$22</definedName>
    <definedName name="Answer24">Sheet3!$O$19:$O$24</definedName>
    <definedName name="Answer25">Sheet3!$O$19:$O$24</definedName>
    <definedName name="Answer3">Sheet3!$E$2:$E$3</definedName>
    <definedName name="Answer4">Sheet3!$G$2:$G$3</definedName>
    <definedName name="Answer5">Sheet3!$I$2:$I$7</definedName>
    <definedName name="Answer6">Sheet3!$K$2:$K$6</definedName>
    <definedName name="Answer7">Sheet3!$M$2:$M$3</definedName>
    <definedName name="Answer8">Sheet3!$O$2:$O$4</definedName>
    <definedName name="Answer9">Sheet3!$A$11:$A$12</definedName>
    <definedName name="Asnwer10">Sheet3!$C$11:$C$12</definedName>
  </definedNames>
  <calcPr calcId="124519"/>
</workbook>
</file>

<file path=xl/calcChain.xml><?xml version="1.0" encoding="utf-8"?>
<calcChain xmlns="http://schemas.openxmlformats.org/spreadsheetml/2006/main">
  <c r="Z235" i="2"/>
  <c r="Y235"/>
  <c r="V235"/>
  <c r="R235"/>
  <c r="P235"/>
  <c r="T235" s="1"/>
  <c r="S235" s="1"/>
  <c r="Z210"/>
  <c r="Y210"/>
  <c r="V210"/>
  <c r="U210"/>
  <c r="R210"/>
  <c r="P210"/>
  <c r="T210" s="1"/>
  <c r="Z209"/>
  <c r="Y209"/>
  <c r="V209"/>
  <c r="U209"/>
  <c r="R209"/>
  <c r="P209"/>
  <c r="W209" s="1"/>
  <c r="Z208"/>
  <c r="Y208"/>
  <c r="V208"/>
  <c r="U208"/>
  <c r="R208"/>
  <c r="P208"/>
  <c r="T208" s="1"/>
  <c r="Q208" s="1"/>
  <c r="Z207"/>
  <c r="Y207"/>
  <c r="V207"/>
  <c r="U207"/>
  <c r="R207"/>
  <c r="P207"/>
  <c r="W207" s="1"/>
  <c r="AA207" s="1"/>
  <c r="Z206"/>
  <c r="Y206"/>
  <c r="V206"/>
  <c r="R206"/>
  <c r="P206"/>
  <c r="P178"/>
  <c r="R178"/>
  <c r="V178"/>
  <c r="Y178"/>
  <c r="Z178"/>
  <c r="U178" s="1"/>
  <c r="Z177"/>
  <c r="Y177"/>
  <c r="V177"/>
  <c r="U177"/>
  <c r="R177"/>
  <c r="P177"/>
  <c r="T177" s="1"/>
  <c r="Q177" s="1"/>
  <c r="Z176"/>
  <c r="Y176"/>
  <c r="V176"/>
  <c r="U176"/>
  <c r="R176"/>
  <c r="P176"/>
  <c r="T176" s="1"/>
  <c r="Q176" s="1"/>
  <c r="Z175"/>
  <c r="Y175"/>
  <c r="V175"/>
  <c r="U175"/>
  <c r="R175"/>
  <c r="P175"/>
  <c r="W175" s="1"/>
  <c r="Z174"/>
  <c r="Y174"/>
  <c r="V174"/>
  <c r="R174"/>
  <c r="P174"/>
  <c r="Z173"/>
  <c r="U173" s="1"/>
  <c r="Y173"/>
  <c r="V173"/>
  <c r="T173"/>
  <c r="S173" s="1"/>
  <c r="R173"/>
  <c r="Q173"/>
  <c r="P173"/>
  <c r="Z172"/>
  <c r="U172" s="1"/>
  <c r="Y172"/>
  <c r="V172"/>
  <c r="T172"/>
  <c r="R172"/>
  <c r="Q172"/>
  <c r="P172"/>
  <c r="Z171"/>
  <c r="U171" s="1"/>
  <c r="Y171"/>
  <c r="V171"/>
  <c r="T171"/>
  <c r="S171" s="1"/>
  <c r="R171"/>
  <c r="Q171"/>
  <c r="P171"/>
  <c r="Z170"/>
  <c r="U170" s="1"/>
  <c r="Y170"/>
  <c r="V170"/>
  <c r="T170"/>
  <c r="S170" s="1"/>
  <c r="R170"/>
  <c r="Q170"/>
  <c r="P170"/>
  <c r="Z169"/>
  <c r="U169" s="1"/>
  <c r="Y169"/>
  <c r="V169"/>
  <c r="R169"/>
  <c r="P169"/>
  <c r="Z168"/>
  <c r="U168" s="1"/>
  <c r="Y168"/>
  <c r="V168"/>
  <c r="R168"/>
  <c r="P168"/>
  <c r="Z167"/>
  <c r="U167" s="1"/>
  <c r="Y167"/>
  <c r="V167"/>
  <c r="R167"/>
  <c r="P167"/>
  <c r="Z166"/>
  <c r="U166" s="1"/>
  <c r="Y166"/>
  <c r="V166"/>
  <c r="R166"/>
  <c r="P166"/>
  <c r="W166" s="1"/>
  <c r="Z165"/>
  <c r="Y165"/>
  <c r="V165"/>
  <c r="U165"/>
  <c r="R165"/>
  <c r="P165"/>
  <c r="W165" s="1"/>
  <c r="Z164"/>
  <c r="Y164"/>
  <c r="V164"/>
  <c r="U164"/>
  <c r="R164"/>
  <c r="P164"/>
  <c r="W164" s="1"/>
  <c r="Z163"/>
  <c r="Y163"/>
  <c r="V163"/>
  <c r="U163"/>
  <c r="R163"/>
  <c r="P163"/>
  <c r="T163" s="1"/>
  <c r="Q163" s="1"/>
  <c r="Z162"/>
  <c r="Y162"/>
  <c r="V162"/>
  <c r="U162"/>
  <c r="R162"/>
  <c r="P162"/>
  <c r="W162" s="1"/>
  <c r="AA162" s="1"/>
  <c r="Z161"/>
  <c r="Y161"/>
  <c r="V161"/>
  <c r="U161"/>
  <c r="R161"/>
  <c r="P161"/>
  <c r="W161" s="1"/>
  <c r="Z145"/>
  <c r="Y145"/>
  <c r="V145"/>
  <c r="U145"/>
  <c r="R145"/>
  <c r="P145"/>
  <c r="W145" s="1"/>
  <c r="AA145" s="1"/>
  <c r="Z144"/>
  <c r="Y144"/>
  <c r="V144"/>
  <c r="U144"/>
  <c r="R144"/>
  <c r="P144"/>
  <c r="W144" s="1"/>
  <c r="AA144" s="1"/>
  <c r="Z143"/>
  <c r="Y143"/>
  <c r="V143"/>
  <c r="U143"/>
  <c r="R143"/>
  <c r="P143"/>
  <c r="T143" s="1"/>
  <c r="Q143" s="1"/>
  <c r="Z142"/>
  <c r="Y142"/>
  <c r="V142"/>
  <c r="U142"/>
  <c r="R142"/>
  <c r="P142"/>
  <c r="W142" s="1"/>
  <c r="AA142" s="1"/>
  <c r="Z141"/>
  <c r="Y141"/>
  <c r="V141"/>
  <c r="U141"/>
  <c r="R141"/>
  <c r="P141"/>
  <c r="T141" s="1"/>
  <c r="Q141" s="1"/>
  <c r="Z140"/>
  <c r="Y140"/>
  <c r="V140"/>
  <c r="U140"/>
  <c r="R140"/>
  <c r="P140"/>
  <c r="W140" s="1"/>
  <c r="Z139"/>
  <c r="Y139"/>
  <c r="V139"/>
  <c r="R139"/>
  <c r="P139"/>
  <c r="Z138"/>
  <c r="U138" s="1"/>
  <c r="Y138"/>
  <c r="V138"/>
  <c r="R138"/>
  <c r="P138"/>
  <c r="Z137"/>
  <c r="Y137"/>
  <c r="V137"/>
  <c r="R137"/>
  <c r="P137"/>
  <c r="Z136"/>
  <c r="Y136"/>
  <c r="V136"/>
  <c r="U136"/>
  <c r="R136"/>
  <c r="P136"/>
  <c r="W136" s="1"/>
  <c r="Z135"/>
  <c r="Y135"/>
  <c r="V135"/>
  <c r="U135"/>
  <c r="R135"/>
  <c r="P135"/>
  <c r="W135" s="1"/>
  <c r="AA135" s="1"/>
  <c r="Z134"/>
  <c r="Y134"/>
  <c r="V134"/>
  <c r="U134"/>
  <c r="R134"/>
  <c r="P134"/>
  <c r="T134" s="1"/>
  <c r="Q134" s="1"/>
  <c r="Z133"/>
  <c r="Y133"/>
  <c r="V133"/>
  <c r="U133"/>
  <c r="R133"/>
  <c r="P133"/>
  <c r="W133" s="1"/>
  <c r="Z132"/>
  <c r="Y132"/>
  <c r="V132"/>
  <c r="U132"/>
  <c r="R132"/>
  <c r="P132"/>
  <c r="W132" s="1"/>
  <c r="AA132" s="1"/>
  <c r="Z76"/>
  <c r="Y76"/>
  <c r="V76"/>
  <c r="R76"/>
  <c r="P76"/>
  <c r="Z75"/>
  <c r="U75" s="1"/>
  <c r="Y75"/>
  <c r="V75"/>
  <c r="T75"/>
  <c r="S75" s="1"/>
  <c r="R75"/>
  <c r="Q75"/>
  <c r="P75"/>
  <c r="Z74"/>
  <c r="U74" s="1"/>
  <c r="Y74"/>
  <c r="V74"/>
  <c r="R74"/>
  <c r="P74"/>
  <c r="W74" s="1"/>
  <c r="Z73"/>
  <c r="Y73"/>
  <c r="V73"/>
  <c r="R73"/>
  <c r="P73"/>
  <c r="Z72"/>
  <c r="U72" s="1"/>
  <c r="Y72"/>
  <c r="V72"/>
  <c r="R72"/>
  <c r="P72"/>
  <c r="Z71"/>
  <c r="Y71"/>
  <c r="V71"/>
  <c r="U71"/>
  <c r="R71"/>
  <c r="P71"/>
  <c r="W71" s="1"/>
  <c r="AA71" s="1"/>
  <c r="Z70"/>
  <c r="Y70"/>
  <c r="V70"/>
  <c r="U70"/>
  <c r="R70"/>
  <c r="P70"/>
  <c r="T70" s="1"/>
  <c r="Q70" s="1"/>
  <c r="Z69"/>
  <c r="Y69"/>
  <c r="V69"/>
  <c r="U69"/>
  <c r="R69"/>
  <c r="P69"/>
  <c r="W69" s="1"/>
  <c r="Z68"/>
  <c r="Y68"/>
  <c r="V68"/>
  <c r="U68"/>
  <c r="R68"/>
  <c r="P68"/>
  <c r="W68" s="1"/>
  <c r="Z67"/>
  <c r="Y67"/>
  <c r="V67"/>
  <c r="U67"/>
  <c r="R67"/>
  <c r="P67"/>
  <c r="T67" s="1"/>
  <c r="Q67" s="1"/>
  <c r="Z66"/>
  <c r="Y66"/>
  <c r="V66"/>
  <c r="T66"/>
  <c r="S66" s="1"/>
  <c r="R66"/>
  <c r="Q66"/>
  <c r="P66"/>
  <c r="Z65"/>
  <c r="U65" s="1"/>
  <c r="Y65"/>
  <c r="V65"/>
  <c r="R65"/>
  <c r="P65"/>
  <c r="F229"/>
  <c r="G229"/>
  <c r="H229"/>
  <c r="I229"/>
  <c r="J229"/>
  <c r="K229"/>
  <c r="L229"/>
  <c r="M229"/>
  <c r="N229"/>
  <c r="F230"/>
  <c r="G230"/>
  <c r="H230"/>
  <c r="I230"/>
  <c r="J230"/>
  <c r="K230"/>
  <c r="L230"/>
  <c r="M230"/>
  <c r="N230"/>
  <c r="F231"/>
  <c r="G231"/>
  <c r="H231"/>
  <c r="I231"/>
  <c r="J231"/>
  <c r="K231"/>
  <c r="L231"/>
  <c r="M231"/>
  <c r="N231"/>
  <c r="E231"/>
  <c r="Z231" s="1"/>
  <c r="E230"/>
  <c r="Z230" s="1"/>
  <c r="E229"/>
  <c r="Y229" s="1"/>
  <c r="F228"/>
  <c r="G228"/>
  <c r="H228"/>
  <c r="I228"/>
  <c r="J228"/>
  <c r="K228"/>
  <c r="L228"/>
  <c r="M228"/>
  <c r="N228"/>
  <c r="E228"/>
  <c r="Y228" s="1"/>
  <c r="F226"/>
  <c r="G226"/>
  <c r="H226"/>
  <c r="I226"/>
  <c r="J226"/>
  <c r="K226"/>
  <c r="L226"/>
  <c r="M226"/>
  <c r="N226"/>
  <c r="E226"/>
  <c r="E225"/>
  <c r="F225"/>
  <c r="G225"/>
  <c r="H225"/>
  <c r="I225"/>
  <c r="J225"/>
  <c r="K225"/>
  <c r="L225"/>
  <c r="M225"/>
  <c r="N225"/>
  <c r="F223"/>
  <c r="G223"/>
  <c r="H223"/>
  <c r="I223"/>
  <c r="J223"/>
  <c r="K223"/>
  <c r="L223"/>
  <c r="M223"/>
  <c r="N223"/>
  <c r="E223"/>
  <c r="E217"/>
  <c r="E221" s="1"/>
  <c r="F180"/>
  <c r="G180"/>
  <c r="H180"/>
  <c r="I180"/>
  <c r="J180"/>
  <c r="K180"/>
  <c r="L180"/>
  <c r="M180"/>
  <c r="N180"/>
  <c r="F181"/>
  <c r="G181"/>
  <c r="H181"/>
  <c r="I181"/>
  <c r="J181"/>
  <c r="K181"/>
  <c r="L181"/>
  <c r="M181"/>
  <c r="N181"/>
  <c r="F182"/>
  <c r="G182"/>
  <c r="H182"/>
  <c r="I182"/>
  <c r="J182"/>
  <c r="K182"/>
  <c r="L182"/>
  <c r="M182"/>
  <c r="N182"/>
  <c r="F183"/>
  <c r="G183"/>
  <c r="H183"/>
  <c r="I183"/>
  <c r="J183"/>
  <c r="K183"/>
  <c r="L183"/>
  <c r="M183"/>
  <c r="N183"/>
  <c r="F184"/>
  <c r="G184"/>
  <c r="H184"/>
  <c r="I184"/>
  <c r="J184"/>
  <c r="K184"/>
  <c r="L184"/>
  <c r="M184"/>
  <c r="N184"/>
  <c r="F185"/>
  <c r="G185"/>
  <c r="H185"/>
  <c r="I185"/>
  <c r="J185"/>
  <c r="K185"/>
  <c r="L185"/>
  <c r="M185"/>
  <c r="N185"/>
  <c r="F186"/>
  <c r="G186"/>
  <c r="H186"/>
  <c r="I186"/>
  <c r="J186"/>
  <c r="K186"/>
  <c r="L186"/>
  <c r="M186"/>
  <c r="N186"/>
  <c r="F187"/>
  <c r="G187"/>
  <c r="H187"/>
  <c r="I187"/>
  <c r="J187"/>
  <c r="K187"/>
  <c r="L187"/>
  <c r="M187"/>
  <c r="N187"/>
  <c r="F188"/>
  <c r="G188"/>
  <c r="H188"/>
  <c r="I188"/>
  <c r="J188"/>
  <c r="K188"/>
  <c r="L188"/>
  <c r="M188"/>
  <c r="N188"/>
  <c r="F189"/>
  <c r="G189"/>
  <c r="H189"/>
  <c r="I189"/>
  <c r="J189"/>
  <c r="K189"/>
  <c r="L189"/>
  <c r="M189"/>
  <c r="N189"/>
  <c r="F190"/>
  <c r="G190"/>
  <c r="H190"/>
  <c r="I190"/>
  <c r="J190"/>
  <c r="K190"/>
  <c r="L190"/>
  <c r="M190"/>
  <c r="N190"/>
  <c r="F191"/>
  <c r="G191"/>
  <c r="H191"/>
  <c r="I191"/>
  <c r="J191"/>
  <c r="K191"/>
  <c r="L191"/>
  <c r="M191"/>
  <c r="N191"/>
  <c r="F192"/>
  <c r="G192"/>
  <c r="H192"/>
  <c r="I192"/>
  <c r="J192"/>
  <c r="K192"/>
  <c r="L192"/>
  <c r="M192"/>
  <c r="N192"/>
  <c r="F193"/>
  <c r="G193"/>
  <c r="H193"/>
  <c r="I193"/>
  <c r="J193"/>
  <c r="K193"/>
  <c r="L193"/>
  <c r="M193"/>
  <c r="N193"/>
  <c r="F194"/>
  <c r="G194"/>
  <c r="H194"/>
  <c r="I194"/>
  <c r="J194"/>
  <c r="K194"/>
  <c r="L194"/>
  <c r="M194"/>
  <c r="N194"/>
  <c r="F195"/>
  <c r="G195"/>
  <c r="H195"/>
  <c r="I195"/>
  <c r="J195"/>
  <c r="K195"/>
  <c r="L195"/>
  <c r="M195"/>
  <c r="N195"/>
  <c r="E195"/>
  <c r="Y195" s="1"/>
  <c r="E194"/>
  <c r="Z194" s="1"/>
  <c r="E193"/>
  <c r="Y193" s="1"/>
  <c r="E192"/>
  <c r="Y192" s="1"/>
  <c r="E191"/>
  <c r="Y191" s="1"/>
  <c r="E190"/>
  <c r="Y190" s="1"/>
  <c r="E189"/>
  <c r="Y189" s="1"/>
  <c r="E188"/>
  <c r="Y188" s="1"/>
  <c r="E187"/>
  <c r="Z187" s="1"/>
  <c r="E186"/>
  <c r="Z186" s="1"/>
  <c r="E185"/>
  <c r="Z185" s="1"/>
  <c r="E184"/>
  <c r="Z184" s="1"/>
  <c r="E183"/>
  <c r="Z183" s="1"/>
  <c r="E182"/>
  <c r="Y182" s="1"/>
  <c r="E181"/>
  <c r="Y181" s="1"/>
  <c r="E180"/>
  <c r="Y180" s="1"/>
  <c r="F179"/>
  <c r="G179"/>
  <c r="H179"/>
  <c r="I179"/>
  <c r="J179"/>
  <c r="K179"/>
  <c r="L179"/>
  <c r="M179"/>
  <c r="N179"/>
  <c r="E179"/>
  <c r="Y179" s="1"/>
  <c r="E95"/>
  <c r="Y95" s="1"/>
  <c r="F95"/>
  <c r="G95"/>
  <c r="H95"/>
  <c r="I95"/>
  <c r="J95"/>
  <c r="K95"/>
  <c r="L95"/>
  <c r="M95"/>
  <c r="N95"/>
  <c r="F96"/>
  <c r="G96"/>
  <c r="H96"/>
  <c r="I96"/>
  <c r="J96"/>
  <c r="K96"/>
  <c r="L96"/>
  <c r="M96"/>
  <c r="N96"/>
  <c r="F97"/>
  <c r="G97"/>
  <c r="H97"/>
  <c r="I97"/>
  <c r="J97"/>
  <c r="K97"/>
  <c r="L97"/>
  <c r="M97"/>
  <c r="N97"/>
  <c r="F98"/>
  <c r="G98"/>
  <c r="H98"/>
  <c r="I98"/>
  <c r="J98"/>
  <c r="K98"/>
  <c r="L98"/>
  <c r="M98"/>
  <c r="N98"/>
  <c r="F99"/>
  <c r="G99"/>
  <c r="H99"/>
  <c r="I99"/>
  <c r="J99"/>
  <c r="K99"/>
  <c r="L99"/>
  <c r="M99"/>
  <c r="N99"/>
  <c r="E99"/>
  <c r="Z99" s="1"/>
  <c r="E98"/>
  <c r="Z98" s="1"/>
  <c r="E97"/>
  <c r="Z97" s="1"/>
  <c r="E96"/>
  <c r="Y96" s="1"/>
  <c r="F94"/>
  <c r="G94"/>
  <c r="H94"/>
  <c r="I94"/>
  <c r="J94"/>
  <c r="K94"/>
  <c r="L94"/>
  <c r="M94"/>
  <c r="N94"/>
  <c r="E94"/>
  <c r="Z94" s="1"/>
  <c r="F92"/>
  <c r="G92"/>
  <c r="H92"/>
  <c r="I92"/>
  <c r="J92"/>
  <c r="K92"/>
  <c r="L92"/>
  <c r="M92"/>
  <c r="N92"/>
  <c r="F93"/>
  <c r="G93"/>
  <c r="H93"/>
  <c r="I93"/>
  <c r="J93"/>
  <c r="K93"/>
  <c r="L93"/>
  <c r="M93"/>
  <c r="N93"/>
  <c r="E93"/>
  <c r="E92"/>
  <c r="F91"/>
  <c r="G91"/>
  <c r="H91"/>
  <c r="I91"/>
  <c r="J91"/>
  <c r="K91"/>
  <c r="L91"/>
  <c r="M91"/>
  <c r="N91"/>
  <c r="E91"/>
  <c r="N265"/>
  <c r="N263"/>
  <c r="N253"/>
  <c r="N254"/>
  <c r="N255"/>
  <c r="N256"/>
  <c r="N257"/>
  <c r="N258"/>
  <c r="N259"/>
  <c r="N260"/>
  <c r="N261"/>
  <c r="N262"/>
  <c r="N244"/>
  <c r="N245"/>
  <c r="N246"/>
  <c r="N247"/>
  <c r="N248"/>
  <c r="N249"/>
  <c r="N250"/>
  <c r="N251"/>
  <c r="N252"/>
  <c r="M211"/>
  <c r="N211"/>
  <c r="M212"/>
  <c r="N212"/>
  <c r="M213"/>
  <c r="N213"/>
  <c r="M214"/>
  <c r="N214"/>
  <c r="M215"/>
  <c r="N215"/>
  <c r="M216"/>
  <c r="N216"/>
  <c r="M217"/>
  <c r="M218" s="1"/>
  <c r="N217"/>
  <c r="N221" s="1"/>
  <c r="M205"/>
  <c r="N205"/>
  <c r="M159"/>
  <c r="N123"/>
  <c r="N124"/>
  <c r="N125"/>
  <c r="N126"/>
  <c r="N127"/>
  <c r="N128"/>
  <c r="N129"/>
  <c r="M78"/>
  <c r="M79"/>
  <c r="M80"/>
  <c r="M81"/>
  <c r="M82"/>
  <c r="M83"/>
  <c r="M84"/>
  <c r="M85"/>
  <c r="M86"/>
  <c r="M87"/>
  <c r="M88"/>
  <c r="M89"/>
  <c r="R233"/>
  <c r="P233"/>
  <c r="Z243"/>
  <c r="Y243"/>
  <c r="V243"/>
  <c r="R243"/>
  <c r="P243"/>
  <c r="Z240"/>
  <c r="Y240"/>
  <c r="V240"/>
  <c r="R240"/>
  <c r="P240"/>
  <c r="Z238"/>
  <c r="Y238"/>
  <c r="V238"/>
  <c r="R238"/>
  <c r="P238"/>
  <c r="Z236"/>
  <c r="Y236"/>
  <c r="V236"/>
  <c r="R236"/>
  <c r="P236"/>
  <c r="Z233"/>
  <c r="Y233"/>
  <c r="V233"/>
  <c r="Z234"/>
  <c r="Y234"/>
  <c r="V234"/>
  <c r="R234"/>
  <c r="P234"/>
  <c r="Z232"/>
  <c r="Y232"/>
  <c r="V232"/>
  <c r="R232"/>
  <c r="P232"/>
  <c r="Z227"/>
  <c r="Y227"/>
  <c r="V227"/>
  <c r="R227"/>
  <c r="P227"/>
  <c r="Z224"/>
  <c r="Y224"/>
  <c r="V224"/>
  <c r="R224"/>
  <c r="P224"/>
  <c r="Z222"/>
  <c r="Y222"/>
  <c r="V222"/>
  <c r="R222"/>
  <c r="P222"/>
  <c r="Z198"/>
  <c r="Y198"/>
  <c r="V198"/>
  <c r="R198"/>
  <c r="P198"/>
  <c r="Z196"/>
  <c r="Y196"/>
  <c r="V196"/>
  <c r="R196"/>
  <c r="P196"/>
  <c r="Z146"/>
  <c r="Y146"/>
  <c r="V146"/>
  <c r="R146"/>
  <c r="P146"/>
  <c r="Z119"/>
  <c r="Y119"/>
  <c r="V119"/>
  <c r="R119"/>
  <c r="P119"/>
  <c r="Z117"/>
  <c r="Y117"/>
  <c r="V117"/>
  <c r="R117"/>
  <c r="P117"/>
  <c r="Z103"/>
  <c r="Y103"/>
  <c r="V103"/>
  <c r="R103"/>
  <c r="P103"/>
  <c r="Z102"/>
  <c r="Y102"/>
  <c r="V102"/>
  <c r="R102"/>
  <c r="P102"/>
  <c r="Z90"/>
  <c r="Y90"/>
  <c r="V90"/>
  <c r="R90"/>
  <c r="P90"/>
  <c r="Z77"/>
  <c r="Y77"/>
  <c r="V77"/>
  <c r="R77"/>
  <c r="P77"/>
  <c r="Z64"/>
  <c r="Y64"/>
  <c r="V64"/>
  <c r="R64"/>
  <c r="P64"/>
  <c r="Z60"/>
  <c r="Y60"/>
  <c r="V60"/>
  <c r="R60"/>
  <c r="P60"/>
  <c r="N204"/>
  <c r="E214"/>
  <c r="Z59"/>
  <c r="Y59"/>
  <c r="V59"/>
  <c r="R59"/>
  <c r="P59"/>
  <c r="E220" l="1"/>
  <c r="N220"/>
  <c r="N219"/>
  <c r="P94"/>
  <c r="Y94"/>
  <c r="U94" s="1"/>
  <c r="P95"/>
  <c r="V95"/>
  <c r="Z95"/>
  <c r="U95" s="1"/>
  <c r="V96"/>
  <c r="Z96"/>
  <c r="U96" s="1"/>
  <c r="R97"/>
  <c r="Y97"/>
  <c r="U97" s="1"/>
  <c r="P98"/>
  <c r="Y98"/>
  <c r="U98" s="1"/>
  <c r="P99"/>
  <c r="Y99"/>
  <c r="U99" s="1"/>
  <c r="W138"/>
  <c r="AA138" s="1"/>
  <c r="W169"/>
  <c r="AA169" s="1"/>
  <c r="R179"/>
  <c r="V179"/>
  <c r="Z179"/>
  <c r="U179" s="1"/>
  <c r="R180"/>
  <c r="V180"/>
  <c r="Z180"/>
  <c r="U180" s="1"/>
  <c r="R181"/>
  <c r="V181"/>
  <c r="Z181"/>
  <c r="U181" s="1"/>
  <c r="R182"/>
  <c r="V182"/>
  <c r="Z182"/>
  <c r="U182" s="1"/>
  <c r="R183"/>
  <c r="Y183"/>
  <c r="U183" s="1"/>
  <c r="P184"/>
  <c r="Y184"/>
  <c r="U184" s="1"/>
  <c r="P185"/>
  <c r="R185"/>
  <c r="Y185"/>
  <c r="U185" s="1"/>
  <c r="P186"/>
  <c r="Y186"/>
  <c r="U186" s="1"/>
  <c r="P187"/>
  <c r="Y187"/>
  <c r="U187" s="1"/>
  <c r="P188"/>
  <c r="R188"/>
  <c r="V188"/>
  <c r="Z188"/>
  <c r="U188" s="1"/>
  <c r="R189"/>
  <c r="V189"/>
  <c r="Z189"/>
  <c r="U189" s="1"/>
  <c r="R190"/>
  <c r="V190"/>
  <c r="Z190"/>
  <c r="U190" s="1"/>
  <c r="R191"/>
  <c r="V191"/>
  <c r="Z191"/>
  <c r="U191" s="1"/>
  <c r="R192"/>
  <c r="V192"/>
  <c r="Z192"/>
  <c r="U192" s="1"/>
  <c r="R193"/>
  <c r="V193"/>
  <c r="Z193"/>
  <c r="U193" s="1"/>
  <c r="R194"/>
  <c r="Y194"/>
  <c r="U194" s="1"/>
  <c r="W194" s="1"/>
  <c r="AA194" s="1"/>
  <c r="P195"/>
  <c r="V195"/>
  <c r="Z195"/>
  <c r="U195" s="1"/>
  <c r="W210"/>
  <c r="AA210" s="1"/>
  <c r="P228"/>
  <c r="R228"/>
  <c r="V228"/>
  <c r="Z228"/>
  <c r="U228" s="1"/>
  <c r="R229"/>
  <c r="V229"/>
  <c r="Z229"/>
  <c r="U229" s="1"/>
  <c r="R230"/>
  <c r="Y230"/>
  <c r="U230" s="1"/>
  <c r="W230" s="1"/>
  <c r="AA230" s="1"/>
  <c r="P231"/>
  <c r="Y231"/>
  <c r="U231" s="1"/>
  <c r="U235"/>
  <c r="E218"/>
  <c r="E219"/>
  <c r="M221"/>
  <c r="M220"/>
  <c r="W65"/>
  <c r="AA65" s="1"/>
  <c r="U66"/>
  <c r="W67"/>
  <c r="AA67" s="1"/>
  <c r="Q68"/>
  <c r="T68"/>
  <c r="S68" s="1"/>
  <c r="Q69"/>
  <c r="T69"/>
  <c r="S69" s="1"/>
  <c r="W70"/>
  <c r="AA70" s="1"/>
  <c r="U73"/>
  <c r="W75"/>
  <c r="U76"/>
  <c r="R94"/>
  <c r="W94" s="1"/>
  <c r="AA94" s="1"/>
  <c r="V94"/>
  <c r="R95"/>
  <c r="P96"/>
  <c r="R96"/>
  <c r="P97"/>
  <c r="V97"/>
  <c r="R98"/>
  <c r="V98"/>
  <c r="R99"/>
  <c r="V99"/>
  <c r="T133"/>
  <c r="S133" s="1"/>
  <c r="W134"/>
  <c r="AA134" s="1"/>
  <c r="Q136"/>
  <c r="T136"/>
  <c r="S136" s="1"/>
  <c r="U137"/>
  <c r="W137" s="1"/>
  <c r="AA137" s="1"/>
  <c r="T138"/>
  <c r="Q138" s="1"/>
  <c r="W139"/>
  <c r="U139"/>
  <c r="W141"/>
  <c r="AA141" s="1"/>
  <c r="W143"/>
  <c r="AA143" s="1"/>
  <c r="Q161"/>
  <c r="T161"/>
  <c r="S161" s="1"/>
  <c r="W163"/>
  <c r="AA163" s="1"/>
  <c r="T164"/>
  <c r="S164" s="1"/>
  <c r="T165"/>
  <c r="S165" s="1"/>
  <c r="W167"/>
  <c r="AA167" s="1"/>
  <c r="W168"/>
  <c r="AA168" s="1"/>
  <c r="T169"/>
  <c r="Q169" s="1"/>
  <c r="W170"/>
  <c r="W171"/>
  <c r="W172"/>
  <c r="AA172" s="1"/>
  <c r="S172"/>
  <c r="W173"/>
  <c r="U174"/>
  <c r="Q175"/>
  <c r="T175"/>
  <c r="S175" s="1"/>
  <c r="W176"/>
  <c r="AA176" s="1"/>
  <c r="W177"/>
  <c r="AA177" s="1"/>
  <c r="P179"/>
  <c r="T179" s="1"/>
  <c r="Q179" s="1"/>
  <c r="P180"/>
  <c r="T180" s="1"/>
  <c r="Q180" s="1"/>
  <c r="P181"/>
  <c r="P182"/>
  <c r="T182" s="1"/>
  <c r="Q182" s="1"/>
  <c r="P183"/>
  <c r="V183"/>
  <c r="R184"/>
  <c r="V184"/>
  <c r="V185"/>
  <c r="R186"/>
  <c r="V186"/>
  <c r="R187"/>
  <c r="V187"/>
  <c r="P189"/>
  <c r="T189" s="1"/>
  <c r="Q189" s="1"/>
  <c r="P190"/>
  <c r="P191"/>
  <c r="P192"/>
  <c r="P193"/>
  <c r="P194"/>
  <c r="V194"/>
  <c r="R195"/>
  <c r="U206"/>
  <c r="W206" s="1"/>
  <c r="AA206" s="1"/>
  <c r="W208"/>
  <c r="AA208" s="1"/>
  <c r="Q209"/>
  <c r="T209"/>
  <c r="S209" s="1"/>
  <c r="P229"/>
  <c r="T229" s="1"/>
  <c r="Q229" s="1"/>
  <c r="P230"/>
  <c r="V230"/>
  <c r="R231"/>
  <c r="V231"/>
  <c r="Q235"/>
  <c r="W235"/>
  <c r="AA235" s="1"/>
  <c r="T231"/>
  <c r="Q231" s="1"/>
  <c r="S230"/>
  <c r="T230"/>
  <c r="Q230" s="1"/>
  <c r="S229"/>
  <c r="Q210"/>
  <c r="S210"/>
  <c r="AA209"/>
  <c r="S208"/>
  <c r="T207"/>
  <c r="Q207" s="1"/>
  <c r="T206"/>
  <c r="W195"/>
  <c r="AA195" s="1"/>
  <c r="S195"/>
  <c r="T195"/>
  <c r="Q195" s="1"/>
  <c r="T194"/>
  <c r="Q194" s="1"/>
  <c r="T193"/>
  <c r="Q193" s="1"/>
  <c r="T192"/>
  <c r="Q192" s="1"/>
  <c r="T191"/>
  <c r="Q191" s="1"/>
  <c r="S190"/>
  <c r="T190"/>
  <c r="Q190" s="1"/>
  <c r="S189"/>
  <c r="W188"/>
  <c r="AA188" s="1"/>
  <c r="S187"/>
  <c r="T187"/>
  <c r="Q187" s="1"/>
  <c r="T186"/>
  <c r="Q186" s="1"/>
  <c r="T184"/>
  <c r="Q184" s="1"/>
  <c r="S183"/>
  <c r="T183"/>
  <c r="Q183" s="1"/>
  <c r="S182"/>
  <c r="T181"/>
  <c r="Q181" s="1"/>
  <c r="S180"/>
  <c r="S179"/>
  <c r="AA178"/>
  <c r="W178"/>
  <c r="S178"/>
  <c r="T178"/>
  <c r="Q178" s="1"/>
  <c r="S177"/>
  <c r="S176"/>
  <c r="AA175"/>
  <c r="W174"/>
  <c r="AA174" s="1"/>
  <c r="S174"/>
  <c r="T174"/>
  <c r="Q174" s="1"/>
  <c r="AA173"/>
  <c r="AA171"/>
  <c r="AA170"/>
  <c r="S169"/>
  <c r="S168"/>
  <c r="T168"/>
  <c r="Q168" s="1"/>
  <c r="S167"/>
  <c r="T167"/>
  <c r="Q167" s="1"/>
  <c r="AA166"/>
  <c r="T166"/>
  <c r="Q166" s="1"/>
  <c r="AA165"/>
  <c r="AA164"/>
  <c r="S163"/>
  <c r="S162"/>
  <c r="T162"/>
  <c r="Q162" s="1"/>
  <c r="AA161"/>
  <c r="T145"/>
  <c r="Q145" s="1"/>
  <c r="T144"/>
  <c r="Q144" s="1"/>
  <c r="S143"/>
  <c r="S142"/>
  <c r="T142"/>
  <c r="Q142" s="1"/>
  <c r="S141"/>
  <c r="AA140"/>
  <c r="T140"/>
  <c r="Q140" s="1"/>
  <c r="AA139"/>
  <c r="T139"/>
  <c r="Q139" s="1"/>
  <c r="S138"/>
  <c r="S137"/>
  <c r="T137"/>
  <c r="Q137" s="1"/>
  <c r="AA136"/>
  <c r="T135"/>
  <c r="Q135" s="1"/>
  <c r="S134"/>
  <c r="AA133"/>
  <c r="T132"/>
  <c r="Q132" s="1"/>
  <c r="S98"/>
  <c r="T98"/>
  <c r="Q98" s="1"/>
  <c r="T97"/>
  <c r="Q97" s="1"/>
  <c r="T95"/>
  <c r="Q95" s="1"/>
  <c r="W76"/>
  <c r="AA76" s="1"/>
  <c r="T76"/>
  <c r="Q76" s="1"/>
  <c r="AA75"/>
  <c r="AA74"/>
  <c r="T74"/>
  <c r="Q74" s="1"/>
  <c r="W73"/>
  <c r="AA73" s="1"/>
  <c r="T73"/>
  <c r="Q73" s="1"/>
  <c r="W72"/>
  <c r="AA72" s="1"/>
  <c r="T72"/>
  <c r="Q72" s="1"/>
  <c r="T71"/>
  <c r="Q71" s="1"/>
  <c r="S70"/>
  <c r="AA69"/>
  <c r="AA68"/>
  <c r="S67"/>
  <c r="AA66"/>
  <c r="W66"/>
  <c r="S65"/>
  <c r="T65"/>
  <c r="Q65" s="1"/>
  <c r="N218"/>
  <c r="M219"/>
  <c r="V225"/>
  <c r="R225"/>
  <c r="P225"/>
  <c r="Z225"/>
  <c r="Y225"/>
  <c r="U238"/>
  <c r="W238" s="1"/>
  <c r="AA238" s="1"/>
  <c r="U234"/>
  <c r="W234" s="1"/>
  <c r="U224"/>
  <c r="W224" s="1"/>
  <c r="U243"/>
  <c r="W243" s="1"/>
  <c r="AA243" s="1"/>
  <c r="U77"/>
  <c r="W77" s="1"/>
  <c r="U117"/>
  <c r="W117" s="1"/>
  <c r="U236"/>
  <c r="W236" s="1"/>
  <c r="U146"/>
  <c r="W146" s="1"/>
  <c r="U232"/>
  <c r="W232" s="1"/>
  <c r="U198"/>
  <c r="W198" s="1"/>
  <c r="U90"/>
  <c r="W90" s="1"/>
  <c r="U64"/>
  <c r="W64" s="1"/>
  <c r="AA64" s="1"/>
  <c r="U60"/>
  <c r="W60" s="1"/>
  <c r="AA60" s="1"/>
  <c r="U119"/>
  <c r="W119" s="1"/>
  <c r="T224"/>
  <c r="Q224" s="1"/>
  <c r="U196"/>
  <c r="W196" s="1"/>
  <c r="AA196" s="1"/>
  <c r="U227"/>
  <c r="W227" s="1"/>
  <c r="U222"/>
  <c r="W222" s="1"/>
  <c r="T243"/>
  <c r="Q243" s="1"/>
  <c r="U240"/>
  <c r="U233"/>
  <c r="W233" s="1"/>
  <c r="AA233" s="1"/>
  <c r="T103"/>
  <c r="Q103" s="1"/>
  <c r="U103"/>
  <c r="W103" s="1"/>
  <c r="U102"/>
  <c r="W102" s="1"/>
  <c r="T240"/>
  <c r="Q240" s="1"/>
  <c r="T238"/>
  <c r="Q238" s="1"/>
  <c r="T236"/>
  <c r="Q236" s="1"/>
  <c r="T233"/>
  <c r="Q233" s="1"/>
  <c r="T234"/>
  <c r="T232"/>
  <c r="Q232" s="1"/>
  <c r="T227"/>
  <c r="S227" s="1"/>
  <c r="T222"/>
  <c r="Q222" s="1"/>
  <c r="T198"/>
  <c r="Q198" s="1"/>
  <c r="T196"/>
  <c r="Q196" s="1"/>
  <c r="T146"/>
  <c r="Q146" s="1"/>
  <c r="T119"/>
  <c r="T117"/>
  <c r="Q117" s="1"/>
  <c r="T102"/>
  <c r="Q102" s="1"/>
  <c r="T90"/>
  <c r="S90" s="1"/>
  <c r="T77"/>
  <c r="S77" s="1"/>
  <c r="T64"/>
  <c r="Q64" s="1"/>
  <c r="T60"/>
  <c r="S60" s="1"/>
  <c r="T59"/>
  <c r="S59" s="1"/>
  <c r="U59"/>
  <c r="AA96" l="1"/>
  <c r="W96"/>
  <c r="T96"/>
  <c r="Q96" s="1"/>
  <c r="W228"/>
  <c r="AA228" s="1"/>
  <c r="T228"/>
  <c r="S228" s="1"/>
  <c r="Q228"/>
  <c r="W185"/>
  <c r="AA185" s="1"/>
  <c r="T185"/>
  <c r="S185" s="1"/>
  <c r="Q185"/>
  <c r="S95"/>
  <c r="S97"/>
  <c r="S132"/>
  <c r="S135"/>
  <c r="S140"/>
  <c r="S144"/>
  <c r="S145"/>
  <c r="S166"/>
  <c r="S192"/>
  <c r="S193"/>
  <c r="S194"/>
  <c r="S207"/>
  <c r="S231"/>
  <c r="W193"/>
  <c r="AA193" s="1"/>
  <c r="W191"/>
  <c r="AA191" s="1"/>
  <c r="Q165"/>
  <c r="Q164"/>
  <c r="Q133"/>
  <c r="W99"/>
  <c r="AA99" s="1"/>
  <c r="W97"/>
  <c r="AA97" s="1"/>
  <c r="W229"/>
  <c r="AA229" s="1"/>
  <c r="W184"/>
  <c r="AA184" s="1"/>
  <c r="W179"/>
  <c r="AA179" s="1"/>
  <c r="W95"/>
  <c r="AA95" s="1"/>
  <c r="T94"/>
  <c r="T188"/>
  <c r="S188" s="1"/>
  <c r="Q188"/>
  <c r="W192"/>
  <c r="AA192" s="1"/>
  <c r="W190"/>
  <c r="AA190" s="1"/>
  <c r="W183"/>
  <c r="AA183" s="1"/>
  <c r="W181"/>
  <c r="AA181" s="1"/>
  <c r="S96"/>
  <c r="W231"/>
  <c r="AA231" s="1"/>
  <c r="W189"/>
  <c r="AA189" s="1"/>
  <c r="W187"/>
  <c r="AA187" s="1"/>
  <c r="W186"/>
  <c r="AA186" s="1"/>
  <c r="W182"/>
  <c r="AA182" s="1"/>
  <c r="W180"/>
  <c r="AA180" s="1"/>
  <c r="T99"/>
  <c r="W98"/>
  <c r="AA98" s="1"/>
  <c r="S206"/>
  <c r="Q206"/>
  <c r="S191"/>
  <c r="S186"/>
  <c r="S184"/>
  <c r="S181"/>
  <c r="S139"/>
  <c r="S76"/>
  <c r="S74"/>
  <c r="S73"/>
  <c r="S72"/>
  <c r="S71"/>
  <c r="U225"/>
  <c r="T225"/>
  <c r="S225" s="1"/>
  <c r="AA224"/>
  <c r="W225"/>
  <c r="AA222"/>
  <c r="AA90"/>
  <c r="AA77"/>
  <c r="S224"/>
  <c r="AA146"/>
  <c r="Q227"/>
  <c r="S102"/>
  <c r="S236"/>
  <c r="AA227"/>
  <c r="AA232"/>
  <c r="AA236"/>
  <c r="Q77"/>
  <c r="Q60"/>
  <c r="Q90"/>
  <c r="S198"/>
  <c r="W240"/>
  <c r="AA240" s="1"/>
  <c r="S243"/>
  <c r="S238"/>
  <c r="AA198"/>
  <c r="S146"/>
  <c r="AA117"/>
  <c r="S103"/>
  <c r="AA103"/>
  <c r="AA102"/>
  <c r="S64"/>
  <c r="S233"/>
  <c r="S240"/>
  <c r="S234"/>
  <c r="Q234"/>
  <c r="AA234" s="1"/>
  <c r="S232"/>
  <c r="S222"/>
  <c r="S196"/>
  <c r="S119"/>
  <c r="Q119"/>
  <c r="AA119" s="1"/>
  <c r="S117"/>
  <c r="W59"/>
  <c r="Q59"/>
  <c r="Q99" l="1"/>
  <c r="S99"/>
  <c r="Q94"/>
  <c r="S94"/>
  <c r="Q225"/>
  <c r="AA225"/>
  <c r="AA59"/>
  <c r="F253" l="1"/>
  <c r="G253"/>
  <c r="H253"/>
  <c r="I253"/>
  <c r="J253"/>
  <c r="K253"/>
  <c r="L253"/>
  <c r="M253"/>
  <c r="F254"/>
  <c r="G254"/>
  <c r="H254"/>
  <c r="I254"/>
  <c r="J254"/>
  <c r="K254"/>
  <c r="L254"/>
  <c r="M254"/>
  <c r="F255"/>
  <c r="G255"/>
  <c r="H255"/>
  <c r="I255"/>
  <c r="J255"/>
  <c r="K255"/>
  <c r="L255"/>
  <c r="M255"/>
  <c r="F256"/>
  <c r="G256"/>
  <c r="H256"/>
  <c r="I256"/>
  <c r="J256"/>
  <c r="K256"/>
  <c r="L256"/>
  <c r="M256"/>
  <c r="F257"/>
  <c r="G257"/>
  <c r="H257"/>
  <c r="I257"/>
  <c r="J257"/>
  <c r="K257"/>
  <c r="L257"/>
  <c r="M257"/>
  <c r="F258"/>
  <c r="G258"/>
  <c r="H258"/>
  <c r="I258"/>
  <c r="J258"/>
  <c r="K258"/>
  <c r="L258"/>
  <c r="M258"/>
  <c r="F259"/>
  <c r="G259"/>
  <c r="H259"/>
  <c r="I259"/>
  <c r="J259"/>
  <c r="K259"/>
  <c r="L259"/>
  <c r="M259"/>
  <c r="F260"/>
  <c r="G260"/>
  <c r="H260"/>
  <c r="I260"/>
  <c r="J260"/>
  <c r="K260"/>
  <c r="L260"/>
  <c r="M260"/>
  <c r="F261"/>
  <c r="G261"/>
  <c r="H261"/>
  <c r="I261"/>
  <c r="J261"/>
  <c r="K261"/>
  <c r="L261"/>
  <c r="M261"/>
  <c r="F262"/>
  <c r="G262"/>
  <c r="H262"/>
  <c r="I262"/>
  <c r="J262"/>
  <c r="K262"/>
  <c r="L262"/>
  <c r="M262"/>
  <c r="F263"/>
  <c r="G263"/>
  <c r="H263"/>
  <c r="I263"/>
  <c r="J263"/>
  <c r="K263"/>
  <c r="L263"/>
  <c r="M263"/>
  <c r="F265"/>
  <c r="G265"/>
  <c r="H265"/>
  <c r="I265"/>
  <c r="J265"/>
  <c r="K265"/>
  <c r="L265"/>
  <c r="M265"/>
  <c r="E265"/>
  <c r="E263"/>
  <c r="E262"/>
  <c r="E261"/>
  <c r="E260"/>
  <c r="E259"/>
  <c r="E258"/>
  <c r="E257"/>
  <c r="E256"/>
  <c r="E255"/>
  <c r="E254"/>
  <c r="E253"/>
  <c r="F246"/>
  <c r="G246"/>
  <c r="H246"/>
  <c r="I246"/>
  <c r="J246"/>
  <c r="K246"/>
  <c r="L246"/>
  <c r="M246"/>
  <c r="F247"/>
  <c r="G247"/>
  <c r="H247"/>
  <c r="I247"/>
  <c r="J247"/>
  <c r="K247"/>
  <c r="L247"/>
  <c r="M247"/>
  <c r="F248"/>
  <c r="G248"/>
  <c r="H248"/>
  <c r="I248"/>
  <c r="J248"/>
  <c r="K248"/>
  <c r="L248"/>
  <c r="M248"/>
  <c r="F249"/>
  <c r="G249"/>
  <c r="H249"/>
  <c r="I249"/>
  <c r="J249"/>
  <c r="K249"/>
  <c r="L249"/>
  <c r="M249"/>
  <c r="F250"/>
  <c r="G250"/>
  <c r="H250"/>
  <c r="I250"/>
  <c r="J250"/>
  <c r="K250"/>
  <c r="L250"/>
  <c r="M250"/>
  <c r="F251"/>
  <c r="G251"/>
  <c r="H251"/>
  <c r="I251"/>
  <c r="J251"/>
  <c r="K251"/>
  <c r="L251"/>
  <c r="M251"/>
  <c r="F252"/>
  <c r="G252"/>
  <c r="H252"/>
  <c r="I252"/>
  <c r="J252"/>
  <c r="K252"/>
  <c r="L252"/>
  <c r="M252"/>
  <c r="E252"/>
  <c r="E251"/>
  <c r="E250"/>
  <c r="E249"/>
  <c r="E248"/>
  <c r="E247"/>
  <c r="E246"/>
  <c r="F245"/>
  <c r="G245"/>
  <c r="H245"/>
  <c r="I245"/>
  <c r="J245"/>
  <c r="K245"/>
  <c r="L245"/>
  <c r="M245"/>
  <c r="E245"/>
  <c r="F244"/>
  <c r="G244"/>
  <c r="H244"/>
  <c r="I244"/>
  <c r="J244"/>
  <c r="K244"/>
  <c r="L244"/>
  <c r="M244"/>
  <c r="E244"/>
  <c r="F205"/>
  <c r="G211"/>
  <c r="I217"/>
  <c r="G212"/>
  <c r="H217"/>
  <c r="F214"/>
  <c r="G214"/>
  <c r="F211"/>
  <c r="F212"/>
  <c r="G205"/>
  <c r="E205"/>
  <c r="F159"/>
  <c r="E120"/>
  <c r="E121"/>
  <c r="E122"/>
  <c r="E123"/>
  <c r="E124"/>
  <c r="E125"/>
  <c r="E126"/>
  <c r="E127"/>
  <c r="E128"/>
  <c r="E129"/>
  <c r="E130"/>
  <c r="F78"/>
  <c r="F79"/>
  <c r="F80"/>
  <c r="F81"/>
  <c r="F82"/>
  <c r="F83"/>
  <c r="F84"/>
  <c r="F85"/>
  <c r="F86"/>
  <c r="F87"/>
  <c r="F88"/>
  <c r="F89"/>
  <c r="I218" l="1"/>
  <c r="I221"/>
  <c r="I220"/>
  <c r="I219"/>
  <c r="H219"/>
  <c r="H220"/>
  <c r="H218"/>
  <c r="H221"/>
  <c r="Y246"/>
  <c r="R246"/>
  <c r="V246"/>
  <c r="Z246"/>
  <c r="P246"/>
  <c r="R250"/>
  <c r="Y250"/>
  <c r="Z250"/>
  <c r="P250"/>
  <c r="V250"/>
  <c r="V254"/>
  <c r="Y254"/>
  <c r="P254"/>
  <c r="Z254"/>
  <c r="R254"/>
  <c r="Y258"/>
  <c r="P258"/>
  <c r="R258"/>
  <c r="V258"/>
  <c r="Z258"/>
  <c r="P262"/>
  <c r="Z262"/>
  <c r="R262"/>
  <c r="Y262"/>
  <c r="V262"/>
  <c r="V245"/>
  <c r="Y245"/>
  <c r="R245"/>
  <c r="Z245"/>
  <c r="P245"/>
  <c r="V249"/>
  <c r="R249"/>
  <c r="P249"/>
  <c r="Y249"/>
  <c r="Z249"/>
  <c r="Z253"/>
  <c r="P253"/>
  <c r="V253"/>
  <c r="Y253"/>
  <c r="R253"/>
  <c r="Z257"/>
  <c r="R257"/>
  <c r="V257"/>
  <c r="Y257"/>
  <c r="P257"/>
  <c r="P261"/>
  <c r="Z261"/>
  <c r="R261"/>
  <c r="V261"/>
  <c r="Y261"/>
  <c r="R244"/>
  <c r="Z244"/>
  <c r="V244"/>
  <c r="P244"/>
  <c r="Y244"/>
  <c r="R248"/>
  <c r="Z248"/>
  <c r="P248"/>
  <c r="V248"/>
  <c r="Y248"/>
  <c r="Z252"/>
  <c r="R252"/>
  <c r="V252"/>
  <c r="Y252"/>
  <c r="P252"/>
  <c r="V256"/>
  <c r="Z256"/>
  <c r="P256"/>
  <c r="R256"/>
  <c r="Y256"/>
  <c r="Y260"/>
  <c r="Z260"/>
  <c r="P260"/>
  <c r="R260"/>
  <c r="V260"/>
  <c r="Z265"/>
  <c r="R265"/>
  <c r="V265"/>
  <c r="P265"/>
  <c r="Y265"/>
  <c r="U265" s="1"/>
  <c r="V247"/>
  <c r="Y247"/>
  <c r="P247"/>
  <c r="Z247"/>
  <c r="R247"/>
  <c r="Y251"/>
  <c r="P251"/>
  <c r="Z251"/>
  <c r="R251"/>
  <c r="V251"/>
  <c r="Y255"/>
  <c r="Z255"/>
  <c r="P255"/>
  <c r="R255"/>
  <c r="V255"/>
  <c r="Z259"/>
  <c r="R259"/>
  <c r="Y259"/>
  <c r="P259"/>
  <c r="V259"/>
  <c r="V263"/>
  <c r="Z263"/>
  <c r="P263"/>
  <c r="Y263"/>
  <c r="R263"/>
  <c r="H212"/>
  <c r="I212"/>
  <c r="J212"/>
  <c r="K212"/>
  <c r="L212"/>
  <c r="U260" l="1"/>
  <c r="W260" s="1"/>
  <c r="U244"/>
  <c r="W244" s="1"/>
  <c r="AA244" s="1"/>
  <c r="U250"/>
  <c r="W250" s="1"/>
  <c r="AA250" s="1"/>
  <c r="U256"/>
  <c r="W256" s="1"/>
  <c r="AA256" s="1"/>
  <c r="U261"/>
  <c r="W261" s="1"/>
  <c r="U252"/>
  <c r="W252" s="1"/>
  <c r="AA252" s="1"/>
  <c r="U248"/>
  <c r="W248" s="1"/>
  <c r="AA248" s="1"/>
  <c r="U257"/>
  <c r="W257" s="1"/>
  <c r="AA257" s="1"/>
  <c r="U249"/>
  <c r="W249" s="1"/>
  <c r="AA249" s="1"/>
  <c r="U245"/>
  <c r="W245" s="1"/>
  <c r="AA245" s="1"/>
  <c r="U263"/>
  <c r="W263" s="1"/>
  <c r="U262"/>
  <c r="W262" s="1"/>
  <c r="U254"/>
  <c r="W254" s="1"/>
  <c r="AA254" s="1"/>
  <c r="T244"/>
  <c r="Q244" s="1"/>
  <c r="T262"/>
  <c r="Q262" s="1"/>
  <c r="T265"/>
  <c r="Q265" s="1"/>
  <c r="W265"/>
  <c r="AA265" s="1"/>
  <c r="P21" i="7" s="1"/>
  <c r="T257" i="2"/>
  <c r="Q257" s="1"/>
  <c r="T249"/>
  <c r="Q249" s="1"/>
  <c r="T256"/>
  <c r="Q256" s="1"/>
  <c r="T261"/>
  <c r="Q261" s="1"/>
  <c r="T245"/>
  <c r="Q245" s="1"/>
  <c r="T254"/>
  <c r="Q254" s="1"/>
  <c r="T250"/>
  <c r="Q250" s="1"/>
  <c r="T246"/>
  <c r="Q246" s="1"/>
  <c r="U259"/>
  <c r="W259" s="1"/>
  <c r="AA259" s="1"/>
  <c r="U251"/>
  <c r="U247"/>
  <c r="W247" s="1"/>
  <c r="S257"/>
  <c r="T258"/>
  <c r="Q258" s="1"/>
  <c r="U246"/>
  <c r="W246" s="1"/>
  <c r="AA246" s="1"/>
  <c r="T248"/>
  <c r="Q248" s="1"/>
  <c r="T255"/>
  <c r="S255" s="1"/>
  <c r="T253"/>
  <c r="Q253" s="1"/>
  <c r="T263"/>
  <c r="S263" s="1"/>
  <c r="T259"/>
  <c r="Q259" s="1"/>
  <c r="T251"/>
  <c r="Q251" s="1"/>
  <c r="T247"/>
  <c r="Q247" s="1"/>
  <c r="T260"/>
  <c r="S260" s="1"/>
  <c r="U258"/>
  <c r="U255"/>
  <c r="W255" s="1"/>
  <c r="T252"/>
  <c r="Q252" s="1"/>
  <c r="U253"/>
  <c r="W253" s="1"/>
  <c r="AA253" s="1"/>
  <c r="P20" i="7" s="1"/>
  <c r="I20"/>
  <c r="L21"/>
  <c r="L20"/>
  <c r="N20"/>
  <c r="N35" s="1"/>
  <c r="O21"/>
  <c r="O20"/>
  <c r="J20"/>
  <c r="J35" s="1"/>
  <c r="S249" i="2" l="1"/>
  <c r="S258"/>
  <c r="Q260"/>
  <c r="AA262"/>
  <c r="S248"/>
  <c r="AA247"/>
  <c r="Q263"/>
  <c r="S250"/>
  <c r="S256"/>
  <c r="S245"/>
  <c r="S251"/>
  <c r="AA261"/>
  <c r="W258"/>
  <c r="AA258" s="1"/>
  <c r="S254"/>
  <c r="S246"/>
  <c r="S247"/>
  <c r="Q255"/>
  <c r="AA255" s="1"/>
  <c r="S244"/>
  <c r="S252"/>
  <c r="S259"/>
  <c r="AA260"/>
  <c r="S265"/>
  <c r="S261"/>
  <c r="W251"/>
  <c r="AA251" s="1"/>
  <c r="AA263"/>
  <c r="S253"/>
  <c r="S262"/>
  <c r="L35" i="7"/>
  <c r="O35"/>
  <c r="P35"/>
  <c r="I22"/>
  <c r="M20"/>
  <c r="M35" s="1"/>
  <c r="E78" i="2"/>
  <c r="E79"/>
  <c r="E80"/>
  <c r="E81"/>
  <c r="E82"/>
  <c r="E83"/>
  <c r="E84"/>
  <c r="E85"/>
  <c r="E86"/>
  <c r="E87"/>
  <c r="E88"/>
  <c r="E89"/>
  <c r="K130"/>
  <c r="F120"/>
  <c r="G120"/>
  <c r="H120"/>
  <c r="I120"/>
  <c r="J120"/>
  <c r="K120"/>
  <c r="L120"/>
  <c r="M120"/>
  <c r="N120"/>
  <c r="F121"/>
  <c r="G121"/>
  <c r="H121"/>
  <c r="I121"/>
  <c r="J121"/>
  <c r="K121"/>
  <c r="L121"/>
  <c r="M121"/>
  <c r="N121"/>
  <c r="F122"/>
  <c r="G122"/>
  <c r="H122"/>
  <c r="I122"/>
  <c r="J122"/>
  <c r="K122"/>
  <c r="L122"/>
  <c r="M122"/>
  <c r="N122"/>
  <c r="F123"/>
  <c r="G123"/>
  <c r="H123"/>
  <c r="I123"/>
  <c r="J123"/>
  <c r="K123"/>
  <c r="L123"/>
  <c r="M123"/>
  <c r="F124"/>
  <c r="G124"/>
  <c r="H124"/>
  <c r="I124"/>
  <c r="J124"/>
  <c r="K124"/>
  <c r="L124"/>
  <c r="M124"/>
  <c r="F125"/>
  <c r="G125"/>
  <c r="H125"/>
  <c r="I125"/>
  <c r="J125"/>
  <c r="K125"/>
  <c r="L125"/>
  <c r="M125"/>
  <c r="F126"/>
  <c r="G126"/>
  <c r="H126"/>
  <c r="I126"/>
  <c r="J126"/>
  <c r="K126"/>
  <c r="L126"/>
  <c r="M126"/>
  <c r="F127"/>
  <c r="G127"/>
  <c r="H127"/>
  <c r="I127"/>
  <c r="J127"/>
  <c r="K127"/>
  <c r="L127"/>
  <c r="M127"/>
  <c r="F128"/>
  <c r="G128"/>
  <c r="H128"/>
  <c r="I128"/>
  <c r="J128"/>
  <c r="K128"/>
  <c r="L128"/>
  <c r="M128"/>
  <c r="F129"/>
  <c r="G129"/>
  <c r="H129"/>
  <c r="I129"/>
  <c r="J129"/>
  <c r="K129"/>
  <c r="L129"/>
  <c r="M129"/>
  <c r="F130"/>
  <c r="G130"/>
  <c r="H130"/>
  <c r="I130"/>
  <c r="J130"/>
  <c r="L130"/>
  <c r="M130"/>
  <c r="N130"/>
  <c r="R129" l="1"/>
  <c r="Y129"/>
  <c r="Z129"/>
  <c r="V129"/>
  <c r="P129"/>
  <c r="V128"/>
  <c r="P128"/>
  <c r="Z128"/>
  <c r="R128"/>
  <c r="Y128"/>
  <c r="V127"/>
  <c r="R127"/>
  <c r="Z127"/>
  <c r="Y127"/>
  <c r="P127"/>
  <c r="V126"/>
  <c r="P126"/>
  <c r="Y126"/>
  <c r="R126"/>
  <c r="Z126"/>
  <c r="P125"/>
  <c r="R125"/>
  <c r="V125"/>
  <c r="Z125"/>
  <c r="Y125"/>
  <c r="Y124"/>
  <c r="V124"/>
  <c r="Z124"/>
  <c r="R124"/>
  <c r="P124"/>
  <c r="R123"/>
  <c r="V123"/>
  <c r="Z123"/>
  <c r="P123"/>
  <c r="Y123"/>
  <c r="H205"/>
  <c r="E211"/>
  <c r="J211"/>
  <c r="E204"/>
  <c r="H211"/>
  <c r="I211"/>
  <c r="K211"/>
  <c r="L211"/>
  <c r="F213"/>
  <c r="G213"/>
  <c r="H213"/>
  <c r="I213"/>
  <c r="J213"/>
  <c r="K213"/>
  <c r="L213"/>
  <c r="H214"/>
  <c r="I214"/>
  <c r="J214"/>
  <c r="K214"/>
  <c r="L214"/>
  <c r="F215"/>
  <c r="G215"/>
  <c r="H215"/>
  <c r="I215"/>
  <c r="J215"/>
  <c r="K215"/>
  <c r="L215"/>
  <c r="F216"/>
  <c r="H216"/>
  <c r="I216"/>
  <c r="J216"/>
  <c r="K216"/>
  <c r="L216"/>
  <c r="F217"/>
  <c r="G217"/>
  <c r="J217"/>
  <c r="K217"/>
  <c r="L217"/>
  <c r="F201"/>
  <c r="G201"/>
  <c r="H201"/>
  <c r="I201"/>
  <c r="J201"/>
  <c r="K201"/>
  <c r="L201"/>
  <c r="M201"/>
  <c r="N201"/>
  <c r="F202"/>
  <c r="G202"/>
  <c r="H202"/>
  <c r="I202"/>
  <c r="J202"/>
  <c r="K202"/>
  <c r="L202"/>
  <c r="M202"/>
  <c r="N202"/>
  <c r="F203"/>
  <c r="G203"/>
  <c r="H203"/>
  <c r="I203"/>
  <c r="J203"/>
  <c r="K203"/>
  <c r="L203"/>
  <c r="M203"/>
  <c r="N203"/>
  <c r="F204"/>
  <c r="G204"/>
  <c r="H204"/>
  <c r="I204"/>
  <c r="J204"/>
  <c r="K204"/>
  <c r="L204"/>
  <c r="M204"/>
  <c r="I205"/>
  <c r="J205"/>
  <c r="K205"/>
  <c r="L205"/>
  <c r="E216"/>
  <c r="E215"/>
  <c r="E213"/>
  <c r="E212"/>
  <c r="E203"/>
  <c r="E202"/>
  <c r="E201"/>
  <c r="G78"/>
  <c r="H78"/>
  <c r="I78"/>
  <c r="J78"/>
  <c r="K78"/>
  <c r="L78"/>
  <c r="N78"/>
  <c r="G79"/>
  <c r="H79"/>
  <c r="I79"/>
  <c r="J79"/>
  <c r="K79"/>
  <c r="L79"/>
  <c r="N79"/>
  <c r="G80"/>
  <c r="H80"/>
  <c r="I80"/>
  <c r="J80"/>
  <c r="K80"/>
  <c r="L80"/>
  <c r="N80"/>
  <c r="G81"/>
  <c r="H81"/>
  <c r="I81"/>
  <c r="J81"/>
  <c r="K81"/>
  <c r="L81"/>
  <c r="N81"/>
  <c r="G82"/>
  <c r="H82"/>
  <c r="I82"/>
  <c r="J82"/>
  <c r="K82"/>
  <c r="L82"/>
  <c r="N82"/>
  <c r="G83"/>
  <c r="H83"/>
  <c r="I83"/>
  <c r="J83"/>
  <c r="K83"/>
  <c r="L83"/>
  <c r="N83"/>
  <c r="G84"/>
  <c r="H84"/>
  <c r="I84"/>
  <c r="J84"/>
  <c r="K84"/>
  <c r="L84"/>
  <c r="N84"/>
  <c r="G85"/>
  <c r="H85"/>
  <c r="I85"/>
  <c r="J85"/>
  <c r="K85"/>
  <c r="L85"/>
  <c r="N85"/>
  <c r="G86"/>
  <c r="H86"/>
  <c r="I86"/>
  <c r="J86"/>
  <c r="K86"/>
  <c r="L86"/>
  <c r="N86"/>
  <c r="G87"/>
  <c r="H87"/>
  <c r="I87"/>
  <c r="J87"/>
  <c r="K87"/>
  <c r="L87"/>
  <c r="N87"/>
  <c r="G88"/>
  <c r="H88"/>
  <c r="I88"/>
  <c r="J88"/>
  <c r="K88"/>
  <c r="L88"/>
  <c r="N88"/>
  <c r="G89"/>
  <c r="H89"/>
  <c r="I89"/>
  <c r="J89"/>
  <c r="K89"/>
  <c r="L89"/>
  <c r="N89"/>
  <c r="E147"/>
  <c r="F147"/>
  <c r="G147"/>
  <c r="H147"/>
  <c r="I147"/>
  <c r="J147"/>
  <c r="K147"/>
  <c r="L147"/>
  <c r="M147"/>
  <c r="N147"/>
  <c r="F148"/>
  <c r="G148"/>
  <c r="H148"/>
  <c r="I148"/>
  <c r="J148"/>
  <c r="K148"/>
  <c r="L148"/>
  <c r="M148"/>
  <c r="N148"/>
  <c r="F149"/>
  <c r="G149"/>
  <c r="H149"/>
  <c r="I149"/>
  <c r="J149"/>
  <c r="K149"/>
  <c r="L149"/>
  <c r="M149"/>
  <c r="N149"/>
  <c r="F150"/>
  <c r="G150"/>
  <c r="H150"/>
  <c r="I150"/>
  <c r="J150"/>
  <c r="K150"/>
  <c r="L150"/>
  <c r="M150"/>
  <c r="N150"/>
  <c r="F151"/>
  <c r="G151"/>
  <c r="H151"/>
  <c r="I151"/>
  <c r="J151"/>
  <c r="K151"/>
  <c r="L151"/>
  <c r="M151"/>
  <c r="N151"/>
  <c r="F152"/>
  <c r="G152"/>
  <c r="H152"/>
  <c r="I152"/>
  <c r="J152"/>
  <c r="K152"/>
  <c r="L152"/>
  <c r="M152"/>
  <c r="N152"/>
  <c r="F153"/>
  <c r="G153"/>
  <c r="H153"/>
  <c r="I153"/>
  <c r="J153"/>
  <c r="K153"/>
  <c r="L153"/>
  <c r="M153"/>
  <c r="N153"/>
  <c r="F154"/>
  <c r="G154"/>
  <c r="H154"/>
  <c r="I154"/>
  <c r="J154"/>
  <c r="K154"/>
  <c r="L154"/>
  <c r="M154"/>
  <c r="N154"/>
  <c r="F155"/>
  <c r="G155"/>
  <c r="H155"/>
  <c r="I155"/>
  <c r="J155"/>
  <c r="K155"/>
  <c r="L155"/>
  <c r="M155"/>
  <c r="N155"/>
  <c r="F156"/>
  <c r="G156"/>
  <c r="H156"/>
  <c r="I156"/>
  <c r="J156"/>
  <c r="K156"/>
  <c r="L156"/>
  <c r="M156"/>
  <c r="N156"/>
  <c r="F157"/>
  <c r="G157"/>
  <c r="H157"/>
  <c r="I157"/>
  <c r="J157"/>
  <c r="K157"/>
  <c r="L157"/>
  <c r="M157"/>
  <c r="N157"/>
  <c r="F158"/>
  <c r="G158"/>
  <c r="H158"/>
  <c r="I158"/>
  <c r="J158"/>
  <c r="K158"/>
  <c r="L158"/>
  <c r="M158"/>
  <c r="N158"/>
  <c r="G159"/>
  <c r="H159"/>
  <c r="I159"/>
  <c r="J159"/>
  <c r="K159"/>
  <c r="L159"/>
  <c r="N159"/>
  <c r="F160"/>
  <c r="G160"/>
  <c r="H160"/>
  <c r="I160"/>
  <c r="J160"/>
  <c r="K160"/>
  <c r="L160"/>
  <c r="M160"/>
  <c r="N160"/>
  <c r="E160"/>
  <c r="E159"/>
  <c r="E158"/>
  <c r="E157"/>
  <c r="E156"/>
  <c r="E155"/>
  <c r="E154"/>
  <c r="E153"/>
  <c r="E152"/>
  <c r="E151"/>
  <c r="E150"/>
  <c r="E149"/>
  <c r="E148"/>
  <c r="G220" l="1"/>
  <c r="G219"/>
  <c r="G218"/>
  <c r="G221"/>
  <c r="L219"/>
  <c r="L218"/>
  <c r="L221"/>
  <c r="L220"/>
  <c r="F221"/>
  <c r="F220"/>
  <c r="F218"/>
  <c r="F219"/>
  <c r="J221"/>
  <c r="J220"/>
  <c r="J219"/>
  <c r="J218"/>
  <c r="K220"/>
  <c r="K219"/>
  <c r="K218"/>
  <c r="K221"/>
  <c r="U128"/>
  <c r="W128" s="1"/>
  <c r="AA128" s="1"/>
  <c r="U126"/>
  <c r="W126" s="1"/>
  <c r="AA126" s="1"/>
  <c r="U129"/>
  <c r="W129" s="1"/>
  <c r="AA129" s="1"/>
  <c r="U125"/>
  <c r="W125" s="1"/>
  <c r="AA125" s="1"/>
  <c r="Y212"/>
  <c r="Z212"/>
  <c r="P212"/>
  <c r="V212"/>
  <c r="R212"/>
  <c r="T125"/>
  <c r="Q125" s="1"/>
  <c r="R216"/>
  <c r="Z216"/>
  <c r="V216"/>
  <c r="P216"/>
  <c r="Y216"/>
  <c r="R214"/>
  <c r="V214"/>
  <c r="Y214"/>
  <c r="P214"/>
  <c r="Z214"/>
  <c r="T127"/>
  <c r="Q127" s="1"/>
  <c r="T128"/>
  <c r="Q128" s="1"/>
  <c r="T124"/>
  <c r="Q124" s="1"/>
  <c r="U123"/>
  <c r="W123" s="1"/>
  <c r="AA123" s="1"/>
  <c r="S20" i="7" s="1"/>
  <c r="V211" i="2"/>
  <c r="R211"/>
  <c r="Z211"/>
  <c r="P211"/>
  <c r="Y211"/>
  <c r="T126"/>
  <c r="Q126" s="1"/>
  <c r="T129"/>
  <c r="Q129" s="1"/>
  <c r="T123"/>
  <c r="S123" s="1"/>
  <c r="Z205"/>
  <c r="Y205"/>
  <c r="V205"/>
  <c r="P205"/>
  <c r="R205"/>
  <c r="U127"/>
  <c r="U124"/>
  <c r="R217"/>
  <c r="V217"/>
  <c r="Y217"/>
  <c r="Z217"/>
  <c r="P217"/>
  <c r="Z160"/>
  <c r="R160"/>
  <c r="Y160"/>
  <c r="V160"/>
  <c r="P160"/>
  <c r="V158"/>
  <c r="Z158"/>
  <c r="Y158"/>
  <c r="P158"/>
  <c r="R158"/>
  <c r="V154"/>
  <c r="R154"/>
  <c r="Y154"/>
  <c r="P154"/>
  <c r="Z154"/>
  <c r="Y150"/>
  <c r="V150"/>
  <c r="Z150"/>
  <c r="P150"/>
  <c r="R150"/>
  <c r="Z155"/>
  <c r="R155"/>
  <c r="V155"/>
  <c r="Y155"/>
  <c r="P155"/>
  <c r="V151"/>
  <c r="P151"/>
  <c r="Y151"/>
  <c r="Z151"/>
  <c r="R151"/>
  <c r="Y147"/>
  <c r="P147"/>
  <c r="V147"/>
  <c r="Z147"/>
  <c r="R147"/>
  <c r="V156"/>
  <c r="Y156"/>
  <c r="P156"/>
  <c r="Z156"/>
  <c r="R156"/>
  <c r="R152"/>
  <c r="Y152"/>
  <c r="P152"/>
  <c r="V152"/>
  <c r="Z152"/>
  <c r="Z148"/>
  <c r="V148"/>
  <c r="Y148"/>
  <c r="P148"/>
  <c r="R148"/>
  <c r="R159"/>
  <c r="Y159"/>
  <c r="P159"/>
  <c r="V159"/>
  <c r="Z159"/>
  <c r="Z157"/>
  <c r="R157"/>
  <c r="V157"/>
  <c r="Y157"/>
  <c r="P157"/>
  <c r="Z153"/>
  <c r="P153"/>
  <c r="Y153"/>
  <c r="R153"/>
  <c r="V153"/>
  <c r="Z149"/>
  <c r="P149"/>
  <c r="V149"/>
  <c r="R149"/>
  <c r="Y149"/>
  <c r="V88"/>
  <c r="R88"/>
  <c r="Y88"/>
  <c r="Z88"/>
  <c r="P88"/>
  <c r="Z80"/>
  <c r="R80"/>
  <c r="V80"/>
  <c r="Y80"/>
  <c r="P80"/>
  <c r="Y87"/>
  <c r="P87"/>
  <c r="Z87"/>
  <c r="V87"/>
  <c r="R87"/>
  <c r="V83"/>
  <c r="Y83"/>
  <c r="P83"/>
  <c r="R83"/>
  <c r="Z83"/>
  <c r="V79"/>
  <c r="Y79"/>
  <c r="R79"/>
  <c r="P79"/>
  <c r="Z79"/>
  <c r="R86"/>
  <c r="Y86"/>
  <c r="Z86"/>
  <c r="P86"/>
  <c r="V86"/>
  <c r="Z82"/>
  <c r="R82"/>
  <c r="Y82"/>
  <c r="P82"/>
  <c r="V82"/>
  <c r="Z78"/>
  <c r="R78"/>
  <c r="Y78"/>
  <c r="P78"/>
  <c r="V78"/>
  <c r="Z84"/>
  <c r="R84"/>
  <c r="V84"/>
  <c r="Y84"/>
  <c r="P84"/>
  <c r="Z89"/>
  <c r="R89"/>
  <c r="V89"/>
  <c r="Y89"/>
  <c r="P89"/>
  <c r="V85"/>
  <c r="Y85"/>
  <c r="Z85"/>
  <c r="P85"/>
  <c r="R85"/>
  <c r="V81"/>
  <c r="Z81"/>
  <c r="Y81"/>
  <c r="P81"/>
  <c r="R81"/>
  <c r="P218" l="1"/>
  <c r="V218"/>
  <c r="Y218"/>
  <c r="U218" s="1"/>
  <c r="Z218"/>
  <c r="R218"/>
  <c r="Z221"/>
  <c r="Y221"/>
  <c r="P221"/>
  <c r="R221"/>
  <c r="V221"/>
  <c r="Y219"/>
  <c r="U219" s="1"/>
  <c r="Z219"/>
  <c r="R219"/>
  <c r="P219"/>
  <c r="V219"/>
  <c r="P220"/>
  <c r="V220"/>
  <c r="Y220"/>
  <c r="Z220"/>
  <c r="R220"/>
  <c r="T89"/>
  <c r="Q89" s="1"/>
  <c r="T80"/>
  <c r="Q80" s="1"/>
  <c r="U214"/>
  <c r="S125"/>
  <c r="U211"/>
  <c r="W211" s="1"/>
  <c r="AA211" s="1"/>
  <c r="U150"/>
  <c r="W150" s="1"/>
  <c r="AA150" s="1"/>
  <c r="Q123"/>
  <c r="U151"/>
  <c r="W151" s="1"/>
  <c r="AA151" s="1"/>
  <c r="U157"/>
  <c r="W157" s="1"/>
  <c r="AA157" s="1"/>
  <c r="U159"/>
  <c r="W159" s="1"/>
  <c r="AA159" s="1"/>
  <c r="I23" i="7" s="1"/>
  <c r="S127" i="2"/>
  <c r="S126"/>
  <c r="T205"/>
  <c r="Q205" s="1"/>
  <c r="T211"/>
  <c r="S211" s="1"/>
  <c r="T216"/>
  <c r="Q216" s="1"/>
  <c r="T212"/>
  <c r="Q212" s="1"/>
  <c r="S124"/>
  <c r="U212"/>
  <c r="W212" s="1"/>
  <c r="U78"/>
  <c r="W78" s="1"/>
  <c r="T82"/>
  <c r="Q82" s="1"/>
  <c r="U158"/>
  <c r="W158" s="1"/>
  <c r="AA158" s="1"/>
  <c r="U205"/>
  <c r="W205" s="1"/>
  <c r="AA205" s="1"/>
  <c r="Q20" i="7" s="1"/>
  <c r="S128" i="2"/>
  <c r="W124"/>
  <c r="AA124" s="1"/>
  <c r="S21" i="7" s="1"/>
  <c r="W127" i="2"/>
  <c r="AA127" s="1"/>
  <c r="W214"/>
  <c r="AA214" s="1"/>
  <c r="Q23" i="7" s="1"/>
  <c r="T214" i="2"/>
  <c r="Q214" s="1"/>
  <c r="U86"/>
  <c r="W86" s="1"/>
  <c r="U153"/>
  <c r="T159"/>
  <c r="Q159" s="1"/>
  <c r="U156"/>
  <c r="W156" s="1"/>
  <c r="AA156" s="1"/>
  <c r="T155"/>
  <c r="Q155" s="1"/>
  <c r="U154"/>
  <c r="W154" s="1"/>
  <c r="AA154" s="1"/>
  <c r="T158"/>
  <c r="Q158" s="1"/>
  <c r="T160"/>
  <c r="Q160" s="1"/>
  <c r="S129"/>
  <c r="U216"/>
  <c r="W216" s="1"/>
  <c r="AA216" s="1"/>
  <c r="U217"/>
  <c r="W217" s="1"/>
  <c r="T217"/>
  <c r="Q217" s="1"/>
  <c r="T148"/>
  <c r="Q148" s="1"/>
  <c r="T153"/>
  <c r="Q153" s="1"/>
  <c r="T156"/>
  <c r="Q156" s="1"/>
  <c r="S160"/>
  <c r="T152"/>
  <c r="Q152" s="1"/>
  <c r="T151"/>
  <c r="Q151" s="1"/>
  <c r="T150"/>
  <c r="Q150" s="1"/>
  <c r="T149"/>
  <c r="Q149" s="1"/>
  <c r="U147"/>
  <c r="W147" s="1"/>
  <c r="U160"/>
  <c r="W160" s="1"/>
  <c r="AA160" s="1"/>
  <c r="T154"/>
  <c r="Q154" s="1"/>
  <c r="T147"/>
  <c r="Q147" s="1"/>
  <c r="U149"/>
  <c r="W149" s="1"/>
  <c r="U152"/>
  <c r="T157"/>
  <c r="Q157" s="1"/>
  <c r="U148"/>
  <c r="W148" s="1"/>
  <c r="AA148" s="1"/>
  <c r="U155"/>
  <c r="W155" s="1"/>
  <c r="AA155" s="1"/>
  <c r="U87"/>
  <c r="W87" s="1"/>
  <c r="U83"/>
  <c r="W83" s="1"/>
  <c r="U81"/>
  <c r="W81" s="1"/>
  <c r="U79"/>
  <c r="W79" s="1"/>
  <c r="T85"/>
  <c r="Q85" s="1"/>
  <c r="T81"/>
  <c r="Q81" s="1"/>
  <c r="T84"/>
  <c r="S84" s="1"/>
  <c r="T86"/>
  <c r="S86" s="1"/>
  <c r="T88"/>
  <c r="Q88" s="1"/>
  <c r="U89"/>
  <c r="U82"/>
  <c r="W82" s="1"/>
  <c r="U80"/>
  <c r="W80" s="1"/>
  <c r="AA80" s="1"/>
  <c r="K22" i="7" s="1"/>
  <c r="T83" i="2"/>
  <c r="Q83" s="1"/>
  <c r="T78"/>
  <c r="S78" s="1"/>
  <c r="T79"/>
  <c r="Q79" s="1"/>
  <c r="T87"/>
  <c r="Q87" s="1"/>
  <c r="U85"/>
  <c r="W85" s="1"/>
  <c r="U84"/>
  <c r="W84" s="1"/>
  <c r="U88"/>
  <c r="S35" i="7"/>
  <c r="W219" i="2" l="1"/>
  <c r="AA219" s="1"/>
  <c r="W218"/>
  <c r="AA218" s="1"/>
  <c r="T218"/>
  <c r="Q218" s="1"/>
  <c r="S221"/>
  <c r="S218"/>
  <c r="W221"/>
  <c r="T221"/>
  <c r="Q221" s="1"/>
  <c r="U220"/>
  <c r="W220" s="1"/>
  <c r="AA220" s="1"/>
  <c r="T220"/>
  <c r="Q220" s="1"/>
  <c r="T219"/>
  <c r="Q219" s="1"/>
  <c r="U221"/>
  <c r="S80"/>
  <c r="S89"/>
  <c r="S83"/>
  <c r="S212"/>
  <c r="S156"/>
  <c r="S158"/>
  <c r="Q84"/>
  <c r="S148"/>
  <c r="S159"/>
  <c r="S152"/>
  <c r="S82"/>
  <c r="S150"/>
  <c r="W153"/>
  <c r="AA153" s="1"/>
  <c r="Q211"/>
  <c r="AA81"/>
  <c r="K23" i="7" s="1"/>
  <c r="S151" i="2"/>
  <c r="S155"/>
  <c r="S216"/>
  <c r="S205"/>
  <c r="AA212"/>
  <c r="Q22" i="7" s="1"/>
  <c r="S154" i="2"/>
  <c r="S153"/>
  <c r="S214"/>
  <c r="S217"/>
  <c r="AA217" s="1"/>
  <c r="R20" i="7" s="1"/>
  <c r="R35" s="1"/>
  <c r="W152" i="2"/>
  <c r="AA152" s="1"/>
  <c r="S147"/>
  <c r="S149"/>
  <c r="AA149"/>
  <c r="AA147"/>
  <c r="S157"/>
  <c r="AA83"/>
  <c r="K25" i="7" s="1"/>
  <c r="S88" i="2"/>
  <c r="S87"/>
  <c r="S85"/>
  <c r="AA79"/>
  <c r="K21" i="7" s="1"/>
  <c r="AA82" i="2"/>
  <c r="K24" i="7" s="1"/>
  <c r="Q86" i="2"/>
  <c r="AA86" s="1"/>
  <c r="K28" i="7" s="1"/>
  <c r="AA84" i="2"/>
  <c r="K26" i="7" s="1"/>
  <c r="AA85" i="2"/>
  <c r="S81"/>
  <c r="AA87"/>
  <c r="K29" i="7" s="1"/>
  <c r="Q78" i="2"/>
  <c r="AA78" s="1"/>
  <c r="K20" i="7" s="1"/>
  <c r="W89" i="2"/>
  <c r="AA89" s="1"/>
  <c r="K31" i="7" s="1"/>
  <c r="S79" i="2"/>
  <c r="W88"/>
  <c r="AA88" s="1"/>
  <c r="K30" i="7" s="1"/>
  <c r="Q21"/>
  <c r="Q35" s="1"/>
  <c r="AA221" i="2" l="1"/>
  <c r="S220"/>
  <c r="S219"/>
  <c r="K35" i="7"/>
  <c r="K27"/>
  <c r="I21"/>
  <c r="I35" s="1"/>
</calcChain>
</file>

<file path=xl/sharedStrings.xml><?xml version="1.0" encoding="utf-8"?>
<sst xmlns="http://schemas.openxmlformats.org/spreadsheetml/2006/main" count="614" uniqueCount="486">
  <si>
    <t>Audit Toolkit</t>
  </si>
  <si>
    <t>info@ncepod.org.uk</t>
  </si>
  <si>
    <t>Please complete as many questions which are applicable to the care of the patient</t>
  </si>
  <si>
    <t>For information on the recommendation to which each question assesses please click on the         button</t>
  </si>
  <si>
    <t>Acute Kidney Injury</t>
  </si>
  <si>
    <r>
      <t xml:space="preserve">Thank you for downloading the toolkit for </t>
    </r>
    <r>
      <rPr>
        <i/>
        <sz val="11"/>
        <color theme="1"/>
        <rFont val="Calibri"/>
        <family val="2"/>
        <scheme val="minor"/>
      </rPr>
      <t xml:space="preserve">'Adding Insult to Injury'. </t>
    </r>
    <r>
      <rPr>
        <sz val="11"/>
        <color theme="1"/>
        <rFont val="Calibri"/>
        <family val="2"/>
        <scheme val="minor"/>
      </rPr>
      <t>We hope you find this useful and if you have any feedback please do contact us at info@ncepod.org.uk (see below for link). Please can you advise your local audit department if you plan to undertake this audit, it is important that they are made aware of it for the benefit of demonstrating Trust activity and also so that they are in a position to support you and endorse the activity for your benefit.</t>
    </r>
  </si>
  <si>
    <t>Question number</t>
  </si>
  <si>
    <t>Hospital number:</t>
  </si>
  <si>
    <t>Patient 1</t>
  </si>
  <si>
    <t>Patient 2</t>
  </si>
  <si>
    <t>Patient 3</t>
  </si>
  <si>
    <t>Patient 4</t>
  </si>
  <si>
    <t>Patient 5</t>
  </si>
  <si>
    <t>Patient 6</t>
  </si>
  <si>
    <t>Patient 7</t>
  </si>
  <si>
    <t>Patient 8</t>
  </si>
  <si>
    <t>Patient 9</t>
  </si>
  <si>
    <t>Gender</t>
  </si>
  <si>
    <t>Age</t>
  </si>
  <si>
    <t>Male</t>
  </si>
  <si>
    <t>Female</t>
  </si>
  <si>
    <t>Answer 1</t>
  </si>
  <si>
    <t>2a</t>
  </si>
  <si>
    <t>2b</t>
  </si>
  <si>
    <t>Weight</t>
  </si>
  <si>
    <t>kg</t>
  </si>
  <si>
    <t>Not recorded</t>
  </si>
  <si>
    <t>3a</t>
  </si>
  <si>
    <t>hh:mm</t>
  </si>
  <si>
    <t>dd/mm/yyyy</t>
  </si>
  <si>
    <t>Day of week</t>
  </si>
  <si>
    <t>Answer2</t>
  </si>
  <si>
    <t>Monday</t>
  </si>
  <si>
    <t>Tuesday</t>
  </si>
  <si>
    <t>Wednesday</t>
  </si>
  <si>
    <t>Thursday</t>
  </si>
  <si>
    <t>Friday</t>
  </si>
  <si>
    <t>Saturday</t>
  </si>
  <si>
    <t>Sunday</t>
  </si>
  <si>
    <t>3b</t>
  </si>
  <si>
    <t>Was the admission:</t>
  </si>
  <si>
    <t>A planned admission</t>
  </si>
  <si>
    <t>An emergency admission</t>
  </si>
  <si>
    <t>Inter-hospital transfer</t>
  </si>
  <si>
    <t>3c</t>
  </si>
  <si>
    <t>4a</t>
  </si>
  <si>
    <t>Grade of doctor undertaking the first assessment</t>
  </si>
  <si>
    <t>FY1</t>
  </si>
  <si>
    <t>FY2</t>
  </si>
  <si>
    <t>SHO/ST1-2</t>
  </si>
  <si>
    <t>FTSTA</t>
  </si>
  <si>
    <t>SpR/ST3 or higher</t>
  </si>
  <si>
    <t>Staff grade</t>
  </si>
  <si>
    <t>Consultant</t>
  </si>
  <si>
    <t>Other</t>
  </si>
  <si>
    <t>4b</t>
  </si>
  <si>
    <t>4c</t>
  </si>
  <si>
    <t>Type of ward patient first admitted to:</t>
  </si>
  <si>
    <t>Time and date of admission</t>
  </si>
  <si>
    <t>Time and date of first MEDICAL assessment:</t>
  </si>
  <si>
    <t>5a</t>
  </si>
  <si>
    <t>Time and date of death</t>
  </si>
  <si>
    <t>Length of hospital episode</t>
  </si>
  <si>
    <t>5b</t>
  </si>
  <si>
    <t>Specialty of doctor at time of death:</t>
  </si>
  <si>
    <t>Specialty of doctor undertaking the first assessment:</t>
  </si>
  <si>
    <t>A. PATIENT AND ADMISSION DETAILS</t>
  </si>
  <si>
    <t>B. RECOGNITION AND ASSESSMENT OF AKI</t>
  </si>
  <si>
    <t>6a</t>
  </si>
  <si>
    <t>Na (mmol/L)</t>
  </si>
  <si>
    <t>K (mmol/L)</t>
  </si>
  <si>
    <t>Urea (mmol/L)</t>
  </si>
  <si>
    <r>
      <t>Creatinine (</t>
    </r>
    <r>
      <rPr>
        <sz val="11"/>
        <color theme="1"/>
        <rFont val="Calibri"/>
        <family val="2"/>
      </rPr>
      <t>μmol/L)</t>
    </r>
  </si>
  <si>
    <t>eGFR (ml/min)</t>
  </si>
  <si>
    <t>6b</t>
  </si>
  <si>
    <t>What was the date of the U&amp;E measurements above?</t>
  </si>
  <si>
    <t>7a</t>
  </si>
  <si>
    <t>Time and date of measurements</t>
  </si>
  <si>
    <t>7c</t>
  </si>
  <si>
    <t>Were the above U&amp;E measurements part of the initial assessment?</t>
  </si>
  <si>
    <t>Answer3</t>
  </si>
  <si>
    <t>Yes</t>
  </si>
  <si>
    <t>No</t>
  </si>
  <si>
    <t>8a</t>
  </si>
  <si>
    <t>Did the patient have evidence of kidney disease on admission?</t>
  </si>
  <si>
    <t>Answer4</t>
  </si>
  <si>
    <t>8b</t>
  </si>
  <si>
    <t>A new diagnosis of AKI*</t>
  </si>
  <si>
    <t>Chronic*</t>
  </si>
  <si>
    <t>CKD stage*</t>
  </si>
  <si>
    <t>Acute on chronic*</t>
  </si>
  <si>
    <t>Answer5</t>
  </si>
  <si>
    <t>8c</t>
  </si>
  <si>
    <t>If indicated above what was the aetiology of the CKD?</t>
  </si>
  <si>
    <t>If the patient had no evidence of kidney disease on admission, or the patient presented with chronic kidney failure, was there any documented consideration that the patient was at risk of AKI?</t>
  </si>
  <si>
    <t>10a</t>
  </si>
  <si>
    <t>In the initial assessment at admission, which of the following risk factors were assessed and recorded in the patients case notes?</t>
  </si>
  <si>
    <t>Comorbidity</t>
  </si>
  <si>
    <t>Medication</t>
  </si>
  <si>
    <t>Previous CKD</t>
  </si>
  <si>
    <t>Hypovalaemia</t>
  </si>
  <si>
    <t>Hypotension</t>
  </si>
  <si>
    <t>Sepsis</t>
  </si>
  <si>
    <t>Biochemistry</t>
  </si>
  <si>
    <t>Urinalysis</t>
  </si>
  <si>
    <t>Nutritional state</t>
  </si>
  <si>
    <t>10b</t>
  </si>
  <si>
    <t>In your opinion, was this adequate for the patient?</t>
  </si>
  <si>
    <t>If NO, which of the following risk factors were not adequately assessed for this patient?</t>
  </si>
  <si>
    <t>12a</t>
  </si>
  <si>
    <t>Was there a delay in recognising the AKI?</t>
  </si>
  <si>
    <t>12b</t>
  </si>
  <si>
    <t>Days</t>
  </si>
  <si>
    <t>Hours</t>
  </si>
  <si>
    <t>12c</t>
  </si>
  <si>
    <t>Was the delay due to: (answers may be multiple)</t>
  </si>
  <si>
    <t>Inadequate observations</t>
  </si>
  <si>
    <t>Lack of clinician experience</t>
  </si>
  <si>
    <t>Lack of clinical reviews</t>
  </si>
  <si>
    <t>Inadequate investigations</t>
  </si>
  <si>
    <t>If YES how long was the delay? (either days or hours)</t>
  </si>
  <si>
    <t>What stage of AKI* was the patient in when it was recognised?</t>
  </si>
  <si>
    <t>Stage 1</t>
  </si>
  <si>
    <t>Stage 2</t>
  </si>
  <si>
    <t>Stage 3</t>
  </si>
  <si>
    <t>D. POST-ADMISSION AKI</t>
  </si>
  <si>
    <t>14a</t>
  </si>
  <si>
    <t>Predictable</t>
  </si>
  <si>
    <t>Answer6</t>
  </si>
  <si>
    <t>Unpredictable</t>
  </si>
  <si>
    <t>Avoidable</t>
  </si>
  <si>
    <t>Unavoidable</t>
  </si>
  <si>
    <t>Unknown</t>
  </si>
  <si>
    <t>Answer7</t>
  </si>
  <si>
    <t>Was the AKI that developed post admission: predictable?</t>
  </si>
  <si>
    <t>14b</t>
  </si>
  <si>
    <t>Please give further details</t>
  </si>
  <si>
    <t>15a</t>
  </si>
  <si>
    <t>What were the patients U&amp;Es at the time AKI was recognised?</t>
  </si>
  <si>
    <t>7b</t>
  </si>
  <si>
    <t>15b</t>
  </si>
  <si>
    <t>What was the time and date of the U&amp;E measurements above?</t>
  </si>
  <si>
    <t>In your opinion, could AKI that developed post admission have been due to a delay in a required surgical procedure?</t>
  </si>
  <si>
    <t>16a</t>
  </si>
  <si>
    <t>16b</t>
  </si>
  <si>
    <t>If YES please give further details</t>
  </si>
  <si>
    <t>17a</t>
  </si>
  <si>
    <t>Did the patient develop AKI in the post operative period?</t>
  </si>
  <si>
    <t>17b</t>
  </si>
  <si>
    <t>Answer8</t>
  </si>
  <si>
    <t>If YES, what procedure was performed?</t>
  </si>
  <si>
    <t>17c</t>
  </si>
  <si>
    <t>If YES, what grade was the surgeon?</t>
  </si>
  <si>
    <t>17d</t>
  </si>
  <si>
    <t>If YES, how long post operatively?</t>
  </si>
  <si>
    <t>17e</t>
  </si>
  <si>
    <t>17f</t>
  </si>
  <si>
    <t>E. ASSESSMENT &amp; MANAGEMENT OF AKI</t>
  </si>
  <si>
    <t>Fluid balance</t>
  </si>
  <si>
    <t>Radioisotopes</t>
  </si>
  <si>
    <t>Sepsis recognition</t>
  </si>
  <si>
    <t>USS</t>
  </si>
  <si>
    <t>Acid base balance</t>
  </si>
  <si>
    <t>CT</t>
  </si>
  <si>
    <t>Renal biopsy</t>
  </si>
  <si>
    <t>MRI</t>
  </si>
  <si>
    <t>Immunology</t>
  </si>
  <si>
    <t>TPR chart</t>
  </si>
  <si>
    <t>Early warning score</t>
  </si>
  <si>
    <t>19a</t>
  </si>
  <si>
    <t>19b</t>
  </si>
  <si>
    <t>Was investigation of the patient's AKI adequate?</t>
  </si>
  <si>
    <t>Please indicate which of the following were done to manage the patients AKI: (answers may be multiple)</t>
  </si>
  <si>
    <t>If NO, what was omitted? (answers may be multiple)</t>
  </si>
  <si>
    <t>In the assessment of the patient with AKI, which of the following modalities were employed? (answers may be multiple)</t>
  </si>
  <si>
    <t>In your opinion, was this directly related to: (answers may be multiple)</t>
  </si>
  <si>
    <t>Administration of diuretics</t>
  </si>
  <si>
    <t>Fluid balance chart</t>
  </si>
  <si>
    <t>Cessation of diuretics</t>
  </si>
  <si>
    <t>Catheter</t>
  </si>
  <si>
    <t>Medications altered to 'renal doses'</t>
  </si>
  <si>
    <t>Hourly urine output measurements</t>
  </si>
  <si>
    <t>Review by renal dietitian or nutrition team</t>
  </si>
  <si>
    <t>CVP</t>
  </si>
  <si>
    <t>Daily weight chart</t>
  </si>
  <si>
    <t>Correction of hypovolaemia</t>
  </si>
  <si>
    <t>Interventional radiology</t>
  </si>
  <si>
    <t>Adequate monitoring of biochemistry</t>
  </si>
  <si>
    <t>Surgery</t>
  </si>
  <si>
    <t>Antibiotics</t>
  </si>
  <si>
    <t>Cessation of nephrotoxic drugs (excluding diuretics)</t>
  </si>
  <si>
    <t xml:space="preserve">Other </t>
  </si>
  <si>
    <t>21a</t>
  </si>
  <si>
    <t>Was the above adequate for this patient?</t>
  </si>
  <si>
    <t>21b</t>
  </si>
  <si>
    <t>21c</t>
  </si>
  <si>
    <t>Were inappropriate/non-proven drugs used?</t>
  </si>
  <si>
    <t xml:space="preserve">F. REFERRAL &amp; SUPPORT </t>
  </si>
  <si>
    <t>22a</t>
  </si>
  <si>
    <t>Was the patient referred to a nephrologist?</t>
  </si>
  <si>
    <t>If NO please go to question 24</t>
  </si>
  <si>
    <t>If YES:</t>
  </si>
  <si>
    <t>22b</t>
  </si>
  <si>
    <t>How long after the patient developed AKI? (either days or hours)</t>
  </si>
  <si>
    <t>22c</t>
  </si>
  <si>
    <t>Was the nephrologist based:</t>
  </si>
  <si>
    <t>Answer9</t>
  </si>
  <si>
    <t>Onsite</t>
  </si>
  <si>
    <t>Offsite</t>
  </si>
  <si>
    <t>22d</t>
  </si>
  <si>
    <t>Grade of the most senior nephrologist</t>
  </si>
  <si>
    <t>Answer10</t>
  </si>
  <si>
    <t>22e</t>
  </si>
  <si>
    <t>What was the outcome of the referral? (answers may be multiple)</t>
  </si>
  <si>
    <t>Telephone advice</t>
  </si>
  <si>
    <t>Transfer to HDU/ITU</t>
  </si>
  <si>
    <t>Ward review</t>
  </si>
  <si>
    <t>Transfer to renal unit</t>
  </si>
  <si>
    <t>22f</t>
  </si>
  <si>
    <t>Was there documented evidence of difficulty getting nephrology advice?</t>
  </si>
  <si>
    <t>23a</t>
  </si>
  <si>
    <t>In your opinion was the referral timely?</t>
  </si>
  <si>
    <t>23b</t>
  </si>
  <si>
    <t>If NO, please expand on your answer</t>
  </si>
  <si>
    <t>23c</t>
  </si>
  <si>
    <t>Was the level of advice given appropriate?</t>
  </si>
  <si>
    <t>23d</t>
  </si>
  <si>
    <t>23e</t>
  </si>
  <si>
    <t>Was the frequency of communication with the renal team appropriate?</t>
  </si>
  <si>
    <t>24a</t>
  </si>
  <si>
    <t>If the patient WAS NOT referred to a nephrologist, should they have been?</t>
  </si>
  <si>
    <t>24b</t>
  </si>
  <si>
    <t>If YES, why was this?</t>
  </si>
  <si>
    <t>Clinical opinion</t>
  </si>
  <si>
    <t>Renal replacement therapy (RRT)</t>
  </si>
  <si>
    <t>Advanced management of AKI (without RRT)</t>
  </si>
  <si>
    <t>25a</t>
  </si>
  <si>
    <t>Was the patient transferred to a new ward for the management of their AKI?</t>
  </si>
  <si>
    <t>25b</t>
  </si>
  <si>
    <t>If YES, was this to:</t>
  </si>
  <si>
    <t>A renal unit</t>
  </si>
  <si>
    <t>Level 3 care</t>
  </si>
  <si>
    <t>Level 2 care</t>
  </si>
  <si>
    <t>Level 1 care</t>
  </si>
  <si>
    <t>26a</t>
  </si>
  <si>
    <t>If transferred to Level 2/3 care was there documented input from a renal team post transfer?</t>
  </si>
  <si>
    <t>26b</t>
  </si>
  <si>
    <t>If YES was this adequate?</t>
  </si>
  <si>
    <t>26c</t>
  </si>
  <si>
    <t>27a</t>
  </si>
  <si>
    <t>If the patient was NOT transferred to a renal unit or a Level 2/3 ward, should they have been?</t>
  </si>
  <si>
    <t>27b</t>
  </si>
  <si>
    <t>If YES,, would this be for:</t>
  </si>
  <si>
    <t>More acute care</t>
  </si>
  <si>
    <t>RRT</t>
  </si>
  <si>
    <t>Cardio-respiratory support</t>
  </si>
  <si>
    <t>28a</t>
  </si>
  <si>
    <t>Did the patient receive adequate senior reviews?</t>
  </si>
  <si>
    <t>28b</t>
  </si>
  <si>
    <t>When was the patient first reviewed by a consultant?</t>
  </si>
  <si>
    <t>On admission</t>
  </si>
  <si>
    <t>Within 12 hours of admission</t>
  </si>
  <si>
    <t>&gt;12 hours but &lt;24 hours</t>
  </si>
  <si>
    <t>&gt;24 hours</t>
  </si>
  <si>
    <t>Not reviewed by a consultant</t>
  </si>
  <si>
    <t>Answer12</t>
  </si>
  <si>
    <t>29a</t>
  </si>
  <si>
    <t>Was outreach involved with the care of the patient?</t>
  </si>
  <si>
    <t>29b</t>
  </si>
  <si>
    <t>If NO, do you think the patient would have benefited from outreach input?</t>
  </si>
  <si>
    <t>30a</t>
  </si>
  <si>
    <t>Did the patient receive RRT?</t>
  </si>
  <si>
    <t>30b</t>
  </si>
  <si>
    <t>If YES, what type of RRT?</t>
  </si>
  <si>
    <t>Answer13</t>
  </si>
  <si>
    <t>Intermittent</t>
  </si>
  <si>
    <t>Continuous</t>
  </si>
  <si>
    <t>Peritoneal dialysis</t>
  </si>
  <si>
    <t>30c</t>
  </si>
  <si>
    <t>Was RRT (or the type) appropriate for this patient?</t>
  </si>
  <si>
    <t>30d</t>
  </si>
  <si>
    <t>If RRT (or the type) was not appropriate, why not?</t>
  </si>
  <si>
    <t>30e</t>
  </si>
  <si>
    <t>If the patient did NOT receive RRT should they have?</t>
  </si>
  <si>
    <t>30f</t>
  </si>
  <si>
    <t>If YES, please expand on your answer</t>
  </si>
  <si>
    <t>G. COMPLICATIONS OF AKI</t>
  </si>
  <si>
    <t>Hyperkalaemia</t>
  </si>
  <si>
    <t>Haemorrhage</t>
  </si>
  <si>
    <t>Acidosis</t>
  </si>
  <si>
    <t>Serositis</t>
  </si>
  <si>
    <t>Oedema</t>
  </si>
  <si>
    <t>Encephalopathy</t>
  </si>
  <si>
    <t>Respiratory failure</t>
  </si>
  <si>
    <t>32a</t>
  </si>
  <si>
    <t>Were all the complications indicated above recognised?</t>
  </si>
  <si>
    <t>32b</t>
  </si>
  <si>
    <t>If NO, which were missed? (Answers may be multiple)</t>
  </si>
  <si>
    <t>33a</t>
  </si>
  <si>
    <t>Were all the complications of AKI managed appropriately?</t>
  </si>
  <si>
    <t>33b</t>
  </si>
  <si>
    <t>34a</t>
  </si>
  <si>
    <t>Were any of the complications avoidable?</t>
  </si>
  <si>
    <t>34b</t>
  </si>
  <si>
    <t xml:space="preserve">All emergency admissions, regardless of specialty, should have their electrolytes checked routinely on admission and appropriately thereafter. </t>
  </si>
  <si>
    <t xml:space="preserve">Initial clerking of all emergency patients should include a risk assessment for AKI. </t>
  </si>
  <si>
    <t xml:space="preserve">Risk factors for AKI should be clearly documented in the patients’ notes. </t>
  </si>
  <si>
    <t>All acute admissions should receive adequate senior reviews with a consultant review within 12 hours of admission.</t>
  </si>
  <si>
    <t xml:space="preserve">Appropriate modalities should be employed to fully assess the patient’s AKI. </t>
  </si>
  <si>
    <t>All patients with AKI should have a suitable management plan established and documented.</t>
  </si>
  <si>
    <t>Predictable and avoidable AKI should never occur.</t>
  </si>
  <si>
    <t xml:space="preserve">When referral is made for specialist advice from nephrologists, prompt senior advice and a review where appropriate is required. </t>
  </si>
  <si>
    <t>All patients with difficult to manage AKI should be referred to a nephrologist.</t>
  </si>
  <si>
    <t>All emergency and, where appropriate elective, surgical patients should have pre-op assessment of renal function and assessment of risk of AKI in the post-op period including post-op monitoring of biochemistry.</t>
  </si>
  <si>
    <t>RECOMMENDATIONS</t>
  </si>
  <si>
    <t>Admission and assessment of AKI</t>
  </si>
  <si>
    <t>Referral and support</t>
  </si>
  <si>
    <t>DEFINITIONS</t>
  </si>
  <si>
    <t>Mode of presentation</t>
  </si>
  <si>
    <t>Acute renal failure</t>
  </si>
  <si>
    <t>Presented unexpectedly with normal sized kidneys, or presented after known renal insult, previous renal function normal, or presented after known renal insult, previous function unknown but normal size kidneys</t>
  </si>
  <si>
    <t>Acute-on-chronic</t>
  </si>
  <si>
    <t>Presented either unexpectedly or after a known renal insult and known to have had previous serum creatinine &gt; 150 mmol/l, or shown on ultrasound to have had previous serum creatinine &gt; 150 mmol/l, or shown on ultrasound to have at least one small kidney (&lt; 8 cm)</t>
  </si>
  <si>
    <t>Chronic renal failure</t>
  </si>
  <si>
    <t>Known to have had chronic renal failure followed by a physician, no obvious renal insult precipitating requirement for dialysis</t>
  </si>
  <si>
    <t>CKD stage</t>
  </si>
  <si>
    <t>Estimated GFR</t>
  </si>
  <si>
    <t>Urine output criteria</t>
  </si>
  <si>
    <t>90+</t>
  </si>
  <si>
    <t>60-89</t>
  </si>
  <si>
    <t>30-59</t>
  </si>
  <si>
    <t>15-29</t>
  </si>
  <si>
    <t>&lt;15</t>
  </si>
  <si>
    <t>Normal kidney function but urine findings or structural abnormalities or genetic trait point to kidney disease</t>
  </si>
  <si>
    <t>Mildly reduced kidney function and other findings (as stage 1) point to kidney disease</t>
  </si>
  <si>
    <t>Moderately reduced kidney function</t>
  </si>
  <si>
    <t>Severely reduced kidney function</t>
  </si>
  <si>
    <t>Very severe or endstage kidney failure (sometimes called established renal failure)</t>
  </si>
  <si>
    <t>AKI stage</t>
  </si>
  <si>
    <t>Serum creatinine criteria</t>
  </si>
  <si>
    <t>Increase in serum creatinine of more than or equal to 0.3 mg/dl (≥ 26.4 μmol/l) or increase to more than or equal to 150% to 200% (1.5- to 2-fold) from baseline</t>
  </si>
  <si>
    <t>Increase in serum creatinine to more than 200% to 300% (&gt; 2- to 3-fold) from baseline</t>
  </si>
  <si>
    <t>Increase in serum creatinine to more than 300% (&gt; 3-fold) from baseline (or serum creatinine of more than or equal to 4.0 mg/dl [≥ 354 μmol/l] with an acute increase of at least 0.5 mg/dl [44 μmol/l])</t>
  </si>
  <si>
    <t>Less than 0.5 ml/kg per hour for more than 6 hours</t>
  </si>
  <si>
    <t>Less than 0.5 ml/kg per hour for more than 12 hours</t>
  </si>
  <si>
    <t>Less than 0.3 ml/kg per hour for 24 hours or anuria for 12 hours</t>
  </si>
  <si>
    <t>Inclusion criteria</t>
  </si>
  <si>
    <t>Instructions for completion</t>
  </si>
  <si>
    <t>For information on the recommendation to which each question assesses please click on the         button. This will take you to the recommendations page. Please click on the Audit tool tab to return to the questionnaire.</t>
  </si>
  <si>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</si>
  <si>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 xml:space="preserve">Where a question answer is highlighted in red, this indicates this is an area of care where the recommendation (or the question assessing a recommendation) is not being met. The more answers are highlighted in red, the more likely it is a recommendation is not being met. </t>
  </si>
  <si>
    <t>NCEPOD does not ask for any of this data back; it is for each Trust to make a judgement as to whether they are meeting recommendations.</t>
  </si>
  <si>
    <t xml:space="preserve">Each question that relates to a recommendation will become highlighted with the following </t>
  </si>
  <si>
    <t>Green - Recommendation sub criteria was met in 100% of the sample</t>
  </si>
  <si>
    <t>Amber - Recommendation sub criteria was met in between 50-90% of the sample</t>
  </si>
  <si>
    <t>Red - Recommendation sub criteria was met in less than 50% of the sample</t>
  </si>
  <si>
    <t>Blue - Recommendation sub criteria were not answered/not applicable for any of the sample</t>
  </si>
  <si>
    <t>Each number point on the chart relates to a recommendation; the higher the percentage, the more likely a recommenation is being met. The total percentage for each recommendation is also displayed below the sub criteria questions.</t>
  </si>
  <si>
    <t>In order for the formulas to work, an answer must be given for each recommendation subcategory; therefore please ensure NA's are input where prompted and appropriate</t>
  </si>
  <si>
    <t>Q7c</t>
  </si>
  <si>
    <t>Q19a</t>
  </si>
  <si>
    <t>Q10b</t>
  </si>
  <si>
    <t>Q11a</t>
  </si>
  <si>
    <t>Q11b</t>
  </si>
  <si>
    <t>Q11c</t>
  </si>
  <si>
    <t>Q11d</t>
  </si>
  <si>
    <t>Q11e</t>
  </si>
  <si>
    <t>Q11f</t>
  </si>
  <si>
    <t>Q11g</t>
  </si>
  <si>
    <t>Q11h</t>
  </si>
  <si>
    <t>Q11i</t>
  </si>
  <si>
    <t>Q11j</t>
  </si>
  <si>
    <t>Q11k</t>
  </si>
  <si>
    <t>Q28a</t>
  </si>
  <si>
    <t>Q28b</t>
  </si>
  <si>
    <t>Q21a</t>
  </si>
  <si>
    <t>Q32a</t>
  </si>
  <si>
    <t>Q34a</t>
  </si>
  <si>
    <t>Q22d</t>
  </si>
  <si>
    <t>Q22f</t>
  </si>
  <si>
    <t>Q23a</t>
  </si>
  <si>
    <t>Q23c</t>
  </si>
  <si>
    <t>Q24a</t>
  </si>
  <si>
    <t>Average % of recommendation</t>
  </si>
  <si>
    <t>Subtotal</t>
  </si>
  <si>
    <t>Answer14</t>
  </si>
  <si>
    <t>More than 12 hours following admission</t>
  </si>
  <si>
    <t>i. Predicatable?</t>
  </si>
  <si>
    <t>ii. Avoidable?</t>
  </si>
  <si>
    <t>Q14a.i</t>
  </si>
  <si>
    <t>Q14a.ii</t>
  </si>
  <si>
    <t>Answer15</t>
  </si>
  <si>
    <t>NA</t>
  </si>
  <si>
    <t>SpR or equivalent or above</t>
  </si>
  <si>
    <r>
      <t>Clinicians should be aware of the possible complications that may arise from AKI and manage them appropriately</t>
    </r>
    <r>
      <rPr>
        <i/>
        <sz val="12"/>
        <color rgb="FF001100"/>
        <rFont val="Calibri"/>
        <family val="2"/>
        <scheme val="minor"/>
      </rPr>
      <t>.</t>
    </r>
    <r>
      <rPr>
        <sz val="12"/>
        <color rgb="FF001100"/>
        <rFont val="Calibri"/>
        <family val="2"/>
        <scheme val="minor"/>
      </rPr>
      <t xml:space="preserve"> </t>
    </r>
    <r>
      <rPr>
        <i/>
        <sz val="12"/>
        <color rgb="FF001100"/>
        <rFont val="Calibri"/>
        <family val="2"/>
        <scheme val="minor"/>
      </rPr>
      <t xml:space="preserve"> </t>
    </r>
  </si>
  <si>
    <t>Adding insult to injury</t>
  </si>
  <si>
    <t>Yes n</t>
  </si>
  <si>
    <t>Yes %</t>
  </si>
  <si>
    <t>No n</t>
  </si>
  <si>
    <t>No %</t>
  </si>
  <si>
    <t>No data</t>
  </si>
  <si>
    <t>Not applicable</t>
  </si>
  <si>
    <t>Number of cases in audit</t>
  </si>
  <si>
    <t>Data for summary</t>
  </si>
  <si>
    <r>
      <t xml:space="preserve">What were the patient's most recent U&amp;Es and eGFR in the 6 months </t>
    </r>
    <r>
      <rPr>
        <b/>
        <sz val="11"/>
        <color theme="1"/>
        <rFont val="Calibri"/>
        <family val="2"/>
        <scheme val="minor"/>
      </rPr>
      <t>PRIOR TO ADMISSION</t>
    </r>
    <r>
      <rPr>
        <sz val="11"/>
        <color theme="1"/>
        <rFont val="Calibri"/>
        <family val="2"/>
        <scheme val="minor"/>
      </rPr>
      <t>?</t>
    </r>
  </si>
  <si>
    <r>
      <t xml:space="preserve">What were the patient's most recent U&amp;Es and eGFR in the 6 months </t>
    </r>
    <r>
      <rPr>
        <b/>
        <sz val="11"/>
        <color theme="1"/>
        <rFont val="Calibri"/>
        <family val="2"/>
        <scheme val="minor"/>
      </rPr>
      <t>DURING THIS ADMISSION</t>
    </r>
    <r>
      <rPr>
        <sz val="11"/>
        <color theme="1"/>
        <rFont val="Calibri"/>
        <family val="2"/>
        <scheme val="minor"/>
      </rPr>
      <t>?</t>
    </r>
  </si>
  <si>
    <r>
      <t xml:space="preserve">If </t>
    </r>
    <r>
      <rPr>
        <b/>
        <sz val="11"/>
        <color theme="1"/>
        <rFont val="Calibri"/>
        <family val="2"/>
        <scheme val="minor"/>
      </rPr>
      <t xml:space="preserve">YES </t>
    </r>
    <r>
      <rPr>
        <sz val="11"/>
        <color theme="1"/>
        <rFont val="Calibri"/>
        <family val="2"/>
        <scheme val="minor"/>
      </rPr>
      <t>was this: (If chronic or acute on chronic please also state CKD stage)</t>
    </r>
  </si>
  <si>
    <t>Patient 10 (Add new patient (before this column))</t>
  </si>
  <si>
    <t>Recommendations - Sub criteria question number (text)</t>
  </si>
  <si>
    <t>Recommendation - Sub criteria (score)</t>
  </si>
  <si>
    <t>a) Age</t>
  </si>
  <si>
    <t>b) Comorbidity</t>
  </si>
  <si>
    <t>c) Medication</t>
  </si>
  <si>
    <t>d) Previous CKD</t>
  </si>
  <si>
    <t>e) Hypovalaemia</t>
  </si>
  <si>
    <t>f) Hypotension</t>
  </si>
  <si>
    <t>g) Sepsis</t>
  </si>
  <si>
    <t>h) Biochemistry</t>
  </si>
  <si>
    <t>i) Urinalysis</t>
  </si>
  <si>
    <t>j) Weight</t>
  </si>
  <si>
    <t>k) Nutritional state</t>
  </si>
  <si>
    <t>l) Other</t>
  </si>
  <si>
    <t>Q11l</t>
  </si>
  <si>
    <t>a) Hydration status</t>
  </si>
  <si>
    <t>b) Radioisotopes</t>
  </si>
  <si>
    <t>c) Urinalysis</t>
  </si>
  <si>
    <t>d) Sepsis recognition</t>
  </si>
  <si>
    <t>e) USS</t>
  </si>
  <si>
    <t>f) Acid base balance</t>
  </si>
  <si>
    <t>g) CT</t>
  </si>
  <si>
    <t>h) Renal biopsy</t>
  </si>
  <si>
    <t>i) MRI</t>
  </si>
  <si>
    <t>j) Immunology</t>
  </si>
  <si>
    <t>k) TPR chart</t>
  </si>
  <si>
    <t>l) Early warning score</t>
  </si>
  <si>
    <t>m) Biochemistry</t>
  </si>
  <si>
    <t>n) Other</t>
  </si>
  <si>
    <t>Q19b(m)</t>
  </si>
  <si>
    <t>Below SpR grade</t>
  </si>
  <si>
    <t>Answer16</t>
  </si>
  <si>
    <t>More than 12 hours following admission/Not reviewed</t>
  </si>
  <si>
    <t>a) Poor pre-operative management</t>
  </si>
  <si>
    <t>b) Poor post operative management</t>
  </si>
  <si>
    <t>c) Poor surgical technique</t>
  </si>
  <si>
    <t>d) Complications of surgery</t>
  </si>
  <si>
    <t>e) Timeliness of surgery</t>
  </si>
  <si>
    <t>f) Other</t>
  </si>
  <si>
    <t>Q17e(a)</t>
  </si>
  <si>
    <t>Q17e(b)</t>
  </si>
  <si>
    <t>%</t>
  </si>
  <si>
    <t>Green (minimum)</t>
  </si>
  <si>
    <t>Amber</t>
  </si>
  <si>
    <t>RAG system (NCEPOD recommends these are set at the following limits, however these can be adapted by your Trust where appropriate by amending the thresholds as required)</t>
  </si>
  <si>
    <t>31a</t>
  </si>
  <si>
    <t>31b</t>
  </si>
  <si>
    <t>Did the patient develop any complications of AKI?</t>
  </si>
  <si>
    <t>If YES, which complications of AKI did the patient develop?</t>
  </si>
  <si>
    <t>No data/Not answered</t>
  </si>
  <si>
    <t>Answer17</t>
  </si>
  <si>
    <t>Answer18</t>
  </si>
  <si>
    <t>Answer19</t>
  </si>
  <si>
    <t>Answer20</t>
  </si>
  <si>
    <t>Answer21</t>
  </si>
  <si>
    <t>Answer22</t>
  </si>
  <si>
    <t>CKD stage:</t>
  </si>
  <si>
    <t>Answer23</t>
  </si>
  <si>
    <t>A new diagnosis of AKI</t>
  </si>
  <si>
    <t>Chronic</t>
  </si>
  <si>
    <t>Acute on chronic</t>
  </si>
  <si>
    <t>Answer24</t>
  </si>
  <si>
    <t>Stage 4</t>
  </si>
  <si>
    <t>Stage 5</t>
  </si>
  <si>
    <t>http://www.ncepod.org.uk/2009aki.htm</t>
  </si>
  <si>
    <t>This toolkit can be used in conjunction with the Self Assessment Checklist. This can be found by clicking on the report image or at:</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</si>
  <si>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xml:space="preserve">. To do this please click on the options button above this spreadsheet in the top left of the workbook. In the dialogue box which opens click on enable macros, ok. The spreadsheet should now be functional. </t>
    </r>
  </si>
  <si>
    <t>Amending the tool to include more or less patients</t>
  </si>
  <si>
    <t>This tool has been set up to be completed on 10 patients.</t>
  </si>
  <si>
    <t>Following these steps will ensure the formulas work correctly.</t>
  </si>
  <si>
    <t>Summary data is given at the bottom of the tool (audit tool tab).</t>
  </si>
  <si>
    <r>
      <t xml:space="preserve">As the questionnaire is completed a summary of responses is collated on the </t>
    </r>
    <r>
      <rPr>
        <b/>
        <sz val="11"/>
        <color theme="1"/>
        <rFont val="Calibri"/>
        <family val="2"/>
        <scheme val="minor"/>
      </rPr>
      <t>summary tab</t>
    </r>
    <r>
      <rPr>
        <sz val="11"/>
        <color theme="1"/>
        <rFont val="Calibri"/>
        <family val="2"/>
        <scheme val="minor"/>
      </rPr>
      <t>.</t>
    </r>
  </si>
  <si>
    <t>The sub criteria can be changed for the tool as a whole where necessary (not for individual questions). Where this is required please amend the % criteria values in the RAG system table on the summary sheet.</t>
  </si>
  <si>
    <t xml:space="preserve">As the questionnaire is completed the radar chart will be populated based on the answers given in the recommendation sub criteria. The percentage is worked out based on the number of cases completed; therefore if data is completed for only 1 patient and the subcriteria questions are all met then a Trust will be meeting 100% of recommendations. This must be considered when analysing the results. </t>
  </si>
  <si>
    <t>Radar chart</t>
  </si>
  <si>
    <r>
      <t xml:space="preserve">This data collection tool is made up of questions which can be used to assess how well your Trust is meeting recommendations made in </t>
    </r>
    <r>
      <rPr>
        <i/>
        <sz val="11"/>
        <color theme="1"/>
        <rFont val="Calibri"/>
        <family val="2"/>
        <scheme val="minor"/>
      </rPr>
      <t>"Adding Insult to Injury"</t>
    </r>
  </si>
  <si>
    <t>If the audit is undertaken on less than 10 patients, please delete out the extra columns.</t>
  </si>
  <si>
    <r>
      <t xml:space="preserve">If the audit is undertaken on more than 10 patients, please add in additional columns by copying column M </t>
    </r>
    <r>
      <rPr>
        <b/>
        <sz val="11"/>
        <color theme="1"/>
        <rFont val="Calibri"/>
        <family val="2"/>
        <scheme val="minor"/>
      </rPr>
      <t>(before populated with patient data)</t>
    </r>
    <r>
      <rPr>
        <sz val="11"/>
        <color theme="1"/>
        <rFont val="Calibri"/>
        <family val="2"/>
        <scheme val="minor"/>
      </rPr>
      <t>, and inserting the copied cells next to column N.</t>
    </r>
  </si>
</sst>
</file>

<file path=xl/styles.xml><?xml version="1.0" encoding="utf-8"?>
<styleSheet xmlns="http://schemas.openxmlformats.org/spreadsheetml/2006/main">
  <fonts count="15">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u/>
      <sz val="11"/>
      <color theme="10"/>
      <name val="Calibri"/>
      <family val="2"/>
    </font>
    <font>
      <sz val="11"/>
      <color theme="1"/>
      <name val="Calibri"/>
      <family val="2"/>
    </font>
    <font>
      <b/>
      <sz val="14"/>
      <name val="Calibri"/>
      <family val="2"/>
      <scheme val="minor"/>
    </font>
    <font>
      <b/>
      <sz val="12"/>
      <name val="Calibri"/>
      <family val="2"/>
      <scheme val="minor"/>
    </font>
    <font>
      <sz val="12"/>
      <color rgb="FF001100"/>
      <name val="Calibri"/>
      <family val="2"/>
      <scheme val="minor"/>
    </font>
    <font>
      <i/>
      <sz val="12"/>
      <color rgb="FF001100"/>
      <name val="Calibri"/>
      <family val="2"/>
      <scheme val="minor"/>
    </font>
    <font>
      <sz val="12"/>
      <color rgb="FF000000"/>
      <name val="Calibri"/>
      <family val="2"/>
      <scheme val="minor"/>
    </font>
    <font>
      <b/>
      <sz val="12"/>
      <color theme="1"/>
      <name val="Calibri"/>
      <family val="2"/>
      <scheme val="minor"/>
    </font>
    <font>
      <sz val="11"/>
      <color theme="0"/>
      <name val="Calibri"/>
      <family val="2"/>
      <scheme val="minor"/>
    </font>
  </fonts>
  <fills count="9">
    <fill>
      <patternFill patternType="none"/>
    </fill>
    <fill>
      <patternFill patternType="gray125"/>
    </fill>
    <fill>
      <patternFill patternType="solid">
        <fgColor theme="0"/>
        <bgColor indexed="64"/>
      </patternFill>
    </fill>
    <fill>
      <patternFill patternType="lightGray">
        <bgColor theme="0"/>
      </patternFill>
    </fill>
    <fill>
      <patternFill patternType="solid">
        <fgColor theme="0" tint="-0.249977111117893"/>
        <bgColor indexed="64"/>
      </patternFill>
    </fill>
    <fill>
      <patternFill patternType="solid">
        <fgColor rgb="FF00FF00"/>
        <bgColor indexed="64"/>
      </patternFill>
    </fill>
    <fill>
      <patternFill patternType="solid">
        <fgColor rgb="FFFF9900"/>
        <bgColor indexed="64"/>
      </patternFill>
    </fill>
    <fill>
      <patternFill patternType="solid">
        <fgColor rgb="FFFF000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136">
    <xf numFmtId="0" fontId="0" fillId="0" borderId="0" xfId="0"/>
    <xf numFmtId="0" fontId="0" fillId="2" borderId="0" xfId="0" applyFill="1" applyProtection="1">
      <protection locked="0"/>
    </xf>
    <xf numFmtId="0" fontId="0" fillId="2" borderId="0" xfId="0" applyFill="1"/>
    <xf numFmtId="0" fontId="1" fillId="0" borderId="0" xfId="0" applyFont="1"/>
    <xf numFmtId="0" fontId="0" fillId="2" borderId="1" xfId="0" applyFill="1" applyBorder="1" applyAlignment="1">
      <alignment wrapText="1"/>
    </xf>
    <xf numFmtId="0" fontId="7" fillId="0" borderId="0" xfId="0" applyFont="1"/>
    <xf numFmtId="0" fontId="2" fillId="2" borderId="1" xfId="0" applyFont="1" applyFill="1" applyBorder="1" applyAlignment="1">
      <alignment horizontal="center" vertical="top" wrapText="1"/>
    </xf>
    <xf numFmtId="0" fontId="2" fillId="2" borderId="1" xfId="0" applyFont="1" applyFill="1" applyBorder="1" applyAlignment="1">
      <alignment wrapText="1"/>
    </xf>
    <xf numFmtId="0" fontId="2" fillId="2" borderId="1" xfId="0" applyFont="1" applyFill="1" applyBorder="1" applyAlignment="1">
      <alignment horizontal="center" wrapText="1"/>
    </xf>
    <xf numFmtId="0" fontId="2" fillId="2" borderId="0" xfId="0" applyFont="1" applyFill="1" applyAlignment="1">
      <alignment horizontal="right" vertical="top" wrapText="1"/>
    </xf>
    <xf numFmtId="0" fontId="0" fillId="2" borderId="0" xfId="0" applyFill="1" applyProtection="1"/>
    <xf numFmtId="0" fontId="0" fillId="2" borderId="0" xfId="0" applyFill="1" applyAlignment="1" applyProtection="1"/>
    <xf numFmtId="0" fontId="3" fillId="2" borderId="0" xfId="0" applyFont="1" applyFill="1" applyAlignment="1" applyProtection="1">
      <alignment horizontal="center"/>
    </xf>
    <xf numFmtId="0" fontId="4" fillId="2" borderId="0" xfId="0" applyFont="1" applyFill="1" applyAlignment="1" applyProtection="1">
      <alignment horizontal="center"/>
    </xf>
    <xf numFmtId="0" fontId="0" fillId="2" borderId="0" xfId="0" applyFill="1" applyAlignment="1" applyProtection="1">
      <alignment vertical="top" wrapText="1"/>
    </xf>
    <xf numFmtId="0" fontId="6" fillId="2" borderId="0" xfId="1" applyFill="1" applyAlignment="1" applyProtection="1"/>
    <xf numFmtId="0" fontId="0" fillId="2" borderId="0" xfId="0" applyFill="1" applyAlignment="1" applyProtection="1">
      <alignment wrapText="1"/>
    </xf>
    <xf numFmtId="0" fontId="3" fillId="2" borderId="0" xfId="0" applyFont="1" applyFill="1" applyProtection="1"/>
    <xf numFmtId="0" fontId="2" fillId="2" borderId="0" xfId="0" applyFont="1" applyFill="1" applyProtection="1"/>
    <xf numFmtId="0" fontId="2" fillId="5" borderId="0" xfId="0" applyFont="1" applyFill="1" applyProtection="1"/>
    <xf numFmtId="0" fontId="2" fillId="6" borderId="0" xfId="0" applyFont="1" applyFill="1" applyProtection="1"/>
    <xf numFmtId="0" fontId="2" fillId="7" borderId="0" xfId="0" applyFont="1" applyFill="1" applyProtection="1"/>
    <xf numFmtId="0" fontId="2" fillId="8" borderId="0" xfId="0" applyFont="1" applyFill="1" applyProtection="1"/>
    <xf numFmtId="0" fontId="2" fillId="2" borderId="1" xfId="0" applyFont="1" applyFill="1" applyBorder="1" applyAlignment="1" applyProtection="1">
      <alignment horizontal="center"/>
      <protection locked="0"/>
    </xf>
    <xf numFmtId="0" fontId="0" fillId="2" borderId="1" xfId="0" applyFill="1" applyBorder="1" applyAlignment="1" applyProtection="1">
      <alignment horizontal="center" wrapText="1"/>
      <protection locked="0"/>
    </xf>
    <xf numFmtId="0" fontId="0" fillId="2" borderId="1" xfId="0" applyFill="1" applyBorder="1" applyAlignment="1" applyProtection="1">
      <alignment wrapText="1"/>
      <protection locked="0"/>
    </xf>
    <xf numFmtId="0" fontId="0" fillId="2" borderId="0" xfId="0" applyFill="1" applyAlignment="1">
      <alignment vertical="center"/>
    </xf>
    <xf numFmtId="0" fontId="13" fillId="2" borderId="1" xfId="0" applyFont="1" applyFill="1" applyBorder="1" applyAlignment="1">
      <alignment horizontal="center" vertical="center"/>
    </xf>
    <xf numFmtId="0" fontId="10" fillId="2" borderId="1" xfId="0" applyFont="1" applyFill="1" applyBorder="1" applyAlignment="1" applyProtection="1">
      <alignment vertical="center" wrapText="1"/>
      <protection locked="0"/>
    </xf>
    <xf numFmtId="0" fontId="12" fillId="2" borderId="1" xfId="0" applyFont="1" applyFill="1" applyBorder="1" applyAlignment="1" applyProtection="1">
      <alignment vertical="center" wrapText="1"/>
      <protection locked="0"/>
    </xf>
    <xf numFmtId="0" fontId="2" fillId="4" borderId="1" xfId="0" applyFont="1" applyFill="1" applyBorder="1" applyProtection="1">
      <protection locked="0"/>
    </xf>
    <xf numFmtId="0" fontId="0" fillId="2" borderId="1" xfId="0" applyFill="1" applyBorder="1" applyAlignment="1" applyProtection="1">
      <alignment vertical="top"/>
      <protection locked="0"/>
    </xf>
    <xf numFmtId="0" fontId="2" fillId="4" borderId="1" xfId="0" applyFont="1" applyFill="1" applyBorder="1" applyAlignment="1" applyProtection="1">
      <alignment vertical="top"/>
      <protection locked="0"/>
    </xf>
    <xf numFmtId="0" fontId="0"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 fillId="2" borderId="0" xfId="0" applyFont="1" applyFill="1" applyAlignment="1"/>
    <xf numFmtId="0" fontId="2" fillId="2" borderId="1" xfId="0" applyFont="1" applyFill="1" applyBorder="1" applyAlignment="1" applyProtection="1">
      <alignment horizontal="center"/>
      <protection locked="0"/>
    </xf>
    <xf numFmtId="0" fontId="2" fillId="2" borderId="1" xfId="0" applyFont="1" applyFill="1" applyBorder="1" applyAlignment="1">
      <alignment horizontal="right" vertical="top" wrapText="1"/>
    </xf>
    <xf numFmtId="0" fontId="2" fillId="2" borderId="3" xfId="0" applyFont="1" applyFill="1" applyBorder="1" applyAlignment="1">
      <alignment horizontal="right" vertical="top" wrapText="1"/>
    </xf>
    <xf numFmtId="0" fontId="2" fillId="2" borderId="1" xfId="0" applyFont="1" applyFill="1" applyBorder="1" applyAlignment="1">
      <alignment horizontal="left" wrapText="1"/>
    </xf>
    <xf numFmtId="0" fontId="0" fillId="2" borderId="0" xfId="0" applyFont="1" applyFill="1" applyAlignment="1">
      <alignment wrapText="1"/>
    </xf>
    <xf numFmtId="0" fontId="0" fillId="3" borderId="1" xfId="0" applyFont="1" applyFill="1" applyBorder="1" applyAlignment="1">
      <alignment wrapText="1"/>
    </xf>
    <xf numFmtId="0" fontId="0" fillId="2" borderId="1" xfId="0" applyFont="1" applyFill="1" applyBorder="1" applyAlignment="1">
      <alignment wrapText="1"/>
    </xf>
    <xf numFmtId="0" fontId="0" fillId="2" borderId="1" xfId="0" applyFont="1" applyFill="1" applyBorder="1" applyAlignment="1" applyProtection="1">
      <alignment horizontal="center" wrapText="1"/>
      <protection locked="0"/>
    </xf>
    <xf numFmtId="0" fontId="0" fillId="3" borderId="1" xfId="0" applyFont="1" applyFill="1" applyBorder="1" applyAlignment="1">
      <alignment horizontal="center" wrapText="1"/>
    </xf>
    <xf numFmtId="0" fontId="0" fillId="2" borderId="1" xfId="0" applyFont="1" applyFill="1" applyBorder="1" applyAlignment="1">
      <alignment vertical="top" wrapText="1"/>
    </xf>
    <xf numFmtId="0" fontId="0" fillId="2" borderId="3" xfId="0" applyFont="1" applyFill="1" applyBorder="1" applyAlignment="1">
      <alignment wrapText="1"/>
    </xf>
    <xf numFmtId="0" fontId="0" fillId="2" borderId="3" xfId="0" applyFont="1" applyFill="1" applyBorder="1" applyAlignment="1" applyProtection="1">
      <alignment wrapText="1"/>
      <protection locked="0"/>
    </xf>
    <xf numFmtId="0" fontId="0" fillId="2" borderId="5" xfId="0" applyFont="1" applyFill="1" applyBorder="1" applyAlignment="1">
      <alignment wrapText="1"/>
    </xf>
    <xf numFmtId="0" fontId="0" fillId="2" borderId="4" xfId="0" applyFont="1" applyFill="1" applyBorder="1" applyAlignment="1" applyProtection="1">
      <alignment wrapText="1"/>
      <protection locked="0"/>
    </xf>
    <xf numFmtId="0" fontId="0" fillId="3" borderId="1" xfId="0" applyFont="1" applyFill="1" applyBorder="1" applyAlignment="1">
      <alignment horizontal="left" vertical="top" wrapText="1"/>
    </xf>
    <xf numFmtId="0" fontId="0" fillId="2" borderId="1" xfId="0" applyFont="1" applyFill="1" applyBorder="1" applyAlignment="1">
      <alignment horizontal="left" vertical="top" wrapText="1"/>
    </xf>
    <xf numFmtId="0" fontId="0" fillId="2" borderId="6" xfId="0" applyFont="1" applyFill="1" applyBorder="1" applyAlignment="1">
      <alignment wrapText="1"/>
    </xf>
    <xf numFmtId="0" fontId="0" fillId="2" borderId="6" xfId="0" applyFont="1" applyFill="1" applyBorder="1" applyAlignment="1" applyProtection="1">
      <alignment wrapText="1"/>
      <protection locked="0"/>
    </xf>
    <xf numFmtId="0" fontId="0" fillId="2" borderId="8" xfId="0" applyFont="1" applyFill="1" applyBorder="1" applyAlignment="1">
      <alignment wrapText="1"/>
    </xf>
    <xf numFmtId="0" fontId="0" fillId="2" borderId="1" xfId="0" applyFont="1" applyFill="1" applyBorder="1" applyAlignment="1" applyProtection="1">
      <alignment wrapText="1"/>
      <protection locked="0"/>
    </xf>
    <xf numFmtId="0" fontId="0" fillId="2" borderId="3" xfId="0" applyFont="1" applyFill="1" applyBorder="1" applyAlignment="1">
      <alignment horizontal="left" vertical="top" wrapText="1"/>
    </xf>
    <xf numFmtId="0" fontId="0" fillId="2" borderId="2" xfId="0" applyFont="1" applyFill="1" applyBorder="1" applyAlignment="1">
      <alignment wrapText="1"/>
    </xf>
    <xf numFmtId="0" fontId="0" fillId="2" borderId="9" xfId="0" applyFont="1" applyFill="1" applyBorder="1" applyAlignment="1">
      <alignment wrapText="1"/>
    </xf>
    <xf numFmtId="0" fontId="0" fillId="2" borderId="10" xfId="0" applyFont="1" applyFill="1" applyBorder="1" applyAlignment="1" applyProtection="1">
      <alignment wrapText="1"/>
      <protection locked="0"/>
    </xf>
    <xf numFmtId="0" fontId="0" fillId="3" borderId="11" xfId="0" applyFont="1" applyFill="1" applyBorder="1" applyAlignment="1">
      <alignment wrapText="1"/>
    </xf>
    <xf numFmtId="0" fontId="0" fillId="2" borderId="11" xfId="0" applyFont="1" applyFill="1" applyBorder="1" applyAlignment="1">
      <alignment wrapText="1"/>
    </xf>
    <xf numFmtId="0" fontId="0" fillId="3" borderId="0" xfId="0" applyFont="1" applyFill="1" applyAlignment="1">
      <alignment wrapText="1"/>
    </xf>
    <xf numFmtId="0" fontId="0" fillId="2" borderId="3" xfId="0" applyFont="1" applyFill="1" applyBorder="1" applyAlignment="1" applyProtection="1">
      <alignment horizontal="center" wrapText="1"/>
      <protection locked="0"/>
    </xf>
    <xf numFmtId="0" fontId="0" fillId="3" borderId="3" xfId="0" applyFont="1" applyFill="1" applyBorder="1" applyAlignment="1">
      <alignment horizontal="center" wrapText="1"/>
    </xf>
    <xf numFmtId="0" fontId="0" fillId="3" borderId="4" xfId="0" applyFont="1" applyFill="1" applyBorder="1" applyAlignment="1">
      <alignment horizontal="center" wrapText="1"/>
    </xf>
    <xf numFmtId="0" fontId="0" fillId="3" borderId="8" xfId="0" applyFont="1" applyFill="1" applyBorder="1" applyAlignment="1">
      <alignment wrapText="1"/>
    </xf>
    <xf numFmtId="0" fontId="0" fillId="3" borderId="3" xfId="0" applyFont="1" applyFill="1" applyBorder="1" applyAlignment="1">
      <alignment wrapText="1"/>
    </xf>
    <xf numFmtId="0" fontId="0" fillId="2" borderId="10" xfId="0" applyFont="1" applyFill="1" applyBorder="1" applyAlignment="1" applyProtection="1">
      <alignment horizontal="center" wrapText="1"/>
      <protection locked="0"/>
    </xf>
    <xf numFmtId="1" fontId="0" fillId="2" borderId="0" xfId="0" applyNumberFormat="1" applyFont="1" applyFill="1" applyAlignment="1">
      <alignment wrapText="1"/>
    </xf>
    <xf numFmtId="0" fontId="0" fillId="2" borderId="0" xfId="0" applyFont="1" applyFill="1" applyBorder="1"/>
    <xf numFmtId="1" fontId="0" fillId="2" borderId="0" xfId="0" applyNumberFormat="1" applyFont="1" applyFill="1" applyBorder="1" applyAlignment="1">
      <alignment horizontal="center"/>
    </xf>
    <xf numFmtId="1" fontId="0" fillId="2" borderId="0" xfId="0" applyNumberFormat="1" applyFont="1" applyFill="1" applyBorder="1"/>
    <xf numFmtId="0" fontId="0" fillId="8" borderId="1" xfId="0" applyFill="1" applyBorder="1" applyAlignment="1" applyProtection="1">
      <alignment horizontal="center"/>
      <protection locked="0"/>
    </xf>
    <xf numFmtId="1" fontId="0" fillId="8" borderId="1" xfId="0" applyNumberFormat="1" applyFill="1" applyBorder="1" applyAlignment="1" applyProtection="1">
      <alignment horizontal="center"/>
      <protection locked="0"/>
    </xf>
    <xf numFmtId="0" fontId="0" fillId="2" borderId="0" xfId="0" applyFill="1" applyBorder="1" applyAlignment="1" applyProtection="1">
      <alignment horizontal="center"/>
      <protection locked="0"/>
    </xf>
    <xf numFmtId="0" fontId="0" fillId="2" borderId="1" xfId="0" applyFill="1" applyBorder="1"/>
    <xf numFmtId="1" fontId="0" fillId="2" borderId="1" xfId="0" applyNumberFormat="1" applyFill="1" applyBorder="1"/>
    <xf numFmtId="1" fontId="0" fillId="2" borderId="1" xfId="0" applyNumberFormat="1" applyFill="1" applyBorder="1" applyAlignment="1">
      <alignment horizontal="right"/>
    </xf>
    <xf numFmtId="0" fontId="0" fillId="2" borderId="1" xfId="0" applyFont="1" applyFill="1" applyBorder="1" applyAlignment="1">
      <alignment horizontal="left" wrapText="1"/>
    </xf>
    <xf numFmtId="0" fontId="0" fillId="2" borderId="1" xfId="0" applyFont="1" applyFill="1" applyBorder="1" applyAlignment="1">
      <alignment horizontal="center" wrapText="1"/>
    </xf>
    <xf numFmtId="0" fontId="0" fillId="2" borderId="0" xfId="0" applyFill="1" applyAlignment="1">
      <alignment wrapText="1"/>
    </xf>
    <xf numFmtId="0" fontId="0" fillId="2" borderId="3" xfId="0" applyFill="1" applyBorder="1" applyAlignment="1" applyProtection="1">
      <alignment horizontal="center" wrapText="1"/>
      <protection locked="0"/>
    </xf>
    <xf numFmtId="0" fontId="0" fillId="2" borderId="1" xfId="0" applyFill="1" applyBorder="1" applyAlignment="1">
      <alignment horizontal="center" wrapText="1"/>
    </xf>
    <xf numFmtId="0" fontId="0" fillId="2" borderId="0" xfId="0" applyFont="1" applyFill="1" applyBorder="1" applyAlignment="1"/>
    <xf numFmtId="0" fontId="0" fillId="2" borderId="4" xfId="0" applyFont="1" applyFill="1" applyBorder="1" applyAlignment="1" applyProtection="1">
      <alignment horizontal="center" wrapText="1"/>
      <protection locked="0"/>
    </xf>
    <xf numFmtId="0" fontId="0" fillId="2" borderId="10" xfId="0" applyFill="1" applyBorder="1" applyAlignment="1" applyProtection="1">
      <alignment horizontal="center" wrapText="1"/>
      <protection locked="0"/>
    </xf>
    <xf numFmtId="0" fontId="0" fillId="2" borderId="0" xfId="0" applyFill="1" applyBorder="1" applyAlignment="1"/>
    <xf numFmtId="0" fontId="14" fillId="2" borderId="0" xfId="0" applyFont="1" applyFill="1" applyAlignment="1">
      <alignment wrapText="1"/>
    </xf>
    <xf numFmtId="1" fontId="14" fillId="2" borderId="0" xfId="0" applyNumberFormat="1" applyFont="1" applyFill="1" applyAlignment="1">
      <alignment wrapText="1"/>
    </xf>
    <xf numFmtId="0" fontId="0" fillId="2" borderId="12" xfId="0" applyFont="1" applyFill="1" applyBorder="1" applyAlignment="1">
      <alignment wrapText="1"/>
    </xf>
    <xf numFmtId="0" fontId="0" fillId="2" borderId="13" xfId="0" applyFont="1" applyFill="1" applyBorder="1" applyAlignment="1">
      <alignment wrapText="1"/>
    </xf>
    <xf numFmtId="0" fontId="0" fillId="2" borderId="12" xfId="0" applyFill="1" applyBorder="1" applyAlignment="1">
      <alignment horizontal="center"/>
    </xf>
    <xf numFmtId="0" fontId="0" fillId="2" borderId="0" xfId="0" applyFill="1" applyAlignment="1">
      <alignment horizontal="center"/>
    </xf>
    <xf numFmtId="0" fontId="0" fillId="2" borderId="13" xfId="0" applyFill="1" applyBorder="1" applyAlignment="1">
      <alignment horizontal="center"/>
    </xf>
    <xf numFmtId="0" fontId="14" fillId="2" borderId="0" xfId="0" applyFont="1" applyFill="1" applyAlignment="1">
      <alignment horizontal="center"/>
    </xf>
    <xf numFmtId="0" fontId="0" fillId="3" borderId="4" xfId="0" applyFont="1" applyFill="1" applyBorder="1" applyAlignment="1">
      <alignment wrapText="1"/>
    </xf>
    <xf numFmtId="0" fontId="0" fillId="2" borderId="0" xfId="0" applyFill="1" applyAlignment="1" applyProtection="1">
      <alignment wrapText="1"/>
      <protection locked="0"/>
    </xf>
    <xf numFmtId="0" fontId="0" fillId="2" borderId="0" xfId="0" applyFont="1" applyFill="1" applyProtection="1"/>
    <xf numFmtId="0" fontId="0" fillId="3" borderId="1" xfId="0" applyFont="1" applyFill="1" applyBorder="1" applyAlignment="1">
      <alignment horizontal="center" wrapText="1"/>
    </xf>
    <xf numFmtId="0" fontId="2" fillId="2" borderId="3" xfId="0" applyFont="1" applyFill="1" applyBorder="1" applyAlignment="1">
      <alignment horizontal="right" vertical="top" wrapText="1"/>
    </xf>
    <xf numFmtId="0" fontId="2" fillId="2" borderId="5" xfId="0" applyFont="1" applyFill="1" applyBorder="1" applyAlignment="1">
      <alignment horizontal="right" vertical="top" wrapText="1"/>
    </xf>
    <xf numFmtId="0" fontId="2" fillId="2" borderId="4" xfId="0" applyFont="1" applyFill="1" applyBorder="1" applyAlignment="1">
      <alignment horizontal="right" vertical="top" wrapText="1"/>
    </xf>
    <xf numFmtId="0" fontId="0" fillId="2" borderId="3" xfId="0" applyFont="1" applyFill="1" applyBorder="1" applyAlignment="1">
      <alignment horizontal="left" vertical="top" wrapText="1"/>
    </xf>
    <xf numFmtId="0" fontId="0" fillId="2" borderId="5" xfId="0" applyFont="1" applyFill="1" applyBorder="1" applyAlignment="1">
      <alignment horizontal="left" vertical="top" wrapText="1"/>
    </xf>
    <xf numFmtId="0" fontId="0" fillId="2" borderId="4" xfId="0" applyFont="1" applyFill="1" applyBorder="1" applyAlignment="1">
      <alignment horizontal="left" vertical="top" wrapText="1"/>
    </xf>
    <xf numFmtId="0" fontId="2" fillId="4" borderId="1" xfId="0" applyFont="1" applyFill="1" applyBorder="1" applyAlignment="1">
      <alignment horizontal="left" wrapText="1"/>
    </xf>
    <xf numFmtId="0" fontId="2" fillId="2" borderId="1" xfId="0" applyFont="1" applyFill="1" applyBorder="1" applyAlignment="1">
      <alignment horizontal="left" wrapText="1"/>
    </xf>
    <xf numFmtId="0" fontId="2" fillId="2" borderId="1" xfId="0" applyFont="1" applyFill="1" applyBorder="1" applyAlignment="1">
      <alignment horizontal="right" vertical="top" wrapText="1"/>
    </xf>
    <xf numFmtId="0" fontId="0" fillId="2" borderId="1" xfId="0" applyFont="1" applyFill="1" applyBorder="1" applyAlignment="1">
      <alignment horizontal="left" vertical="top" wrapText="1"/>
    </xf>
    <xf numFmtId="0" fontId="0" fillId="3" borderId="1" xfId="0" applyFont="1" applyFill="1" applyBorder="1" applyAlignment="1">
      <alignment horizontal="center" vertical="top" wrapText="1"/>
    </xf>
    <xf numFmtId="0" fontId="0" fillId="3" borderId="0" xfId="0" applyFont="1" applyFill="1" applyAlignment="1">
      <alignment horizontal="center" vertical="top" wrapText="1"/>
    </xf>
    <xf numFmtId="0" fontId="2" fillId="2" borderId="7" xfId="0" applyFont="1" applyFill="1" applyBorder="1" applyAlignment="1">
      <alignment horizontal="right" vertical="top" wrapText="1"/>
    </xf>
    <xf numFmtId="0" fontId="2" fillId="2" borderId="14" xfId="0" applyFont="1" applyFill="1" applyBorder="1" applyAlignment="1">
      <alignment horizontal="right" vertical="top" wrapText="1"/>
    </xf>
    <xf numFmtId="0" fontId="2" fillId="4" borderId="4" xfId="0" applyFont="1" applyFill="1" applyBorder="1" applyAlignment="1">
      <alignment horizontal="left" wrapText="1"/>
    </xf>
    <xf numFmtId="0" fontId="0" fillId="2" borderId="1" xfId="0" applyFont="1" applyFill="1" applyBorder="1" applyAlignment="1">
      <alignment horizontal="left" wrapText="1"/>
    </xf>
    <xf numFmtId="0" fontId="0" fillId="2" borderId="10" xfId="0" applyFont="1" applyFill="1" applyBorder="1" applyAlignment="1">
      <alignment horizontal="left" vertical="top" wrapText="1"/>
    </xf>
    <xf numFmtId="0" fontId="0" fillId="2" borderId="7" xfId="0" applyFont="1" applyFill="1" applyBorder="1" applyAlignment="1">
      <alignment horizontal="left" vertical="top" wrapText="1"/>
    </xf>
    <xf numFmtId="0" fontId="0" fillId="2" borderId="1" xfId="0" applyFont="1" applyFill="1" applyBorder="1" applyAlignment="1">
      <alignment horizontal="center" vertical="top" wrapText="1"/>
    </xf>
    <xf numFmtId="0" fontId="0" fillId="3" borderId="2" xfId="0" applyFont="1" applyFill="1" applyBorder="1" applyAlignment="1">
      <alignment horizontal="center" wrapText="1"/>
    </xf>
    <xf numFmtId="0" fontId="0" fillId="3" borderId="0" xfId="0" applyFont="1" applyFill="1" applyAlignment="1">
      <alignment horizontal="center" wrapText="1"/>
    </xf>
    <xf numFmtId="0" fontId="0" fillId="3" borderId="1" xfId="0" applyFont="1" applyFill="1" applyBorder="1" applyAlignment="1">
      <alignment horizontal="left" vertical="top" wrapText="1"/>
    </xf>
    <xf numFmtId="0" fontId="0" fillId="2" borderId="1" xfId="0" applyFont="1" applyFill="1" applyBorder="1" applyAlignment="1">
      <alignment vertical="top" wrapText="1"/>
    </xf>
    <xf numFmtId="0" fontId="0" fillId="2" borderId="1" xfId="0" applyFont="1" applyFill="1" applyBorder="1" applyAlignment="1">
      <alignment horizontal="center" wrapText="1"/>
    </xf>
    <xf numFmtId="0" fontId="0" fillId="2" borderId="1" xfId="0" applyFill="1" applyBorder="1" applyAlignment="1">
      <alignment horizontal="left" vertical="top" wrapText="1"/>
    </xf>
    <xf numFmtId="0" fontId="2" fillId="2" borderId="0" xfId="0" applyFont="1" applyFill="1" applyAlignment="1" applyProtection="1">
      <alignment horizontal="center"/>
      <protection locked="0"/>
    </xf>
    <xf numFmtId="0" fontId="2" fillId="2" borderId="1" xfId="0" applyFont="1" applyFill="1" applyBorder="1" applyAlignment="1">
      <alignment horizontal="center"/>
    </xf>
    <xf numFmtId="0" fontId="2" fillId="2" borderId="1" xfId="0" applyFont="1" applyFill="1" applyBorder="1" applyAlignment="1" applyProtection="1">
      <alignment horizontal="center"/>
      <protection locked="0"/>
    </xf>
    <xf numFmtId="0" fontId="8" fillId="2" borderId="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0" fillId="2" borderId="1" xfId="0" applyFill="1" applyBorder="1" applyAlignment="1" applyProtection="1">
      <alignment horizontal="left" wrapText="1"/>
      <protection locked="0"/>
    </xf>
    <xf numFmtId="0" fontId="2" fillId="4" borderId="1" xfId="0" applyFont="1" applyFill="1" applyBorder="1" applyAlignment="1" applyProtection="1">
      <alignment horizontal="left"/>
      <protection locked="0"/>
    </xf>
    <xf numFmtId="0" fontId="8" fillId="2" borderId="9" xfId="0" applyFont="1" applyFill="1" applyBorder="1" applyAlignment="1">
      <alignment horizontal="center" vertical="center" wrapText="1"/>
    </xf>
  </cellXfs>
  <cellStyles count="2">
    <cellStyle name="Hyperlink" xfId="1" builtinId="8"/>
    <cellStyle name="Normal" xfId="0" builtinId="0"/>
  </cellStyles>
  <dxfs count="1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00FF00"/>
        </patternFill>
      </fill>
    </dxf>
    <dxf>
      <fill>
        <patternFill>
          <bgColor rgb="FFFF0000"/>
        </patternFill>
      </fill>
    </dxf>
    <dxf>
      <fill>
        <patternFill>
          <bgColor rgb="FFFF9933"/>
        </patternFill>
      </fill>
    </dxf>
    <dxf>
      <font>
        <color rgb="FFFF0000"/>
      </font>
    </dxf>
    <dxf>
      <font>
        <color auto="1"/>
      </font>
    </dxf>
    <dxf>
      <font>
        <color auto="1"/>
      </font>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dxf>
    <dxf>
      <font>
        <color rgb="FFFF0000"/>
      </font>
    </dxf>
    <dxf>
      <font>
        <color rgb="FFFF0000"/>
      </font>
    </dxf>
  </dxfs>
  <tableStyles count="0" defaultTableStyle="TableStyleMedium9" defaultPivotStyle="PivotStyleLight16"/>
  <colors>
    <mruColors>
      <color rgb="FF00FF00"/>
      <color rgb="FFFF9933"/>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GB"/>
  <c:style val="28"/>
  <c:chart>
    <c:plotArea>
      <c:layout/>
      <c:radarChart>
        <c:radarStyle val="filled"/>
        <c:ser>
          <c:idx val="0"/>
          <c:order val="0"/>
          <c:val>
            <c:numRef>
              <c:f>Summary!$I$35:$S$35</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axId val="90733568"/>
        <c:axId val="90743552"/>
      </c:radarChart>
      <c:catAx>
        <c:axId val="90733568"/>
        <c:scaling>
          <c:orientation val="minMax"/>
        </c:scaling>
        <c:axPos val="b"/>
        <c:majorGridlines/>
        <c:tickLblPos val="nextTo"/>
        <c:txPr>
          <a:bodyPr/>
          <a:lstStyle/>
          <a:p>
            <a:pPr>
              <a:defRPr b="1"/>
            </a:pPr>
            <a:endParaRPr lang="en-US"/>
          </a:p>
        </c:txPr>
        <c:crossAx val="90743552"/>
        <c:crosses val="autoZero"/>
        <c:auto val="1"/>
        <c:lblAlgn val="ctr"/>
        <c:lblOffset val="100"/>
      </c:catAx>
      <c:valAx>
        <c:axId val="90743552"/>
        <c:scaling>
          <c:orientation val="minMax"/>
          <c:max val="100"/>
          <c:min val="0"/>
        </c:scaling>
        <c:axPos val="l"/>
        <c:majorGridlines/>
        <c:numFmt formatCode="0" sourceLinked="1"/>
        <c:majorTickMark val="cross"/>
        <c:tickLblPos val="nextTo"/>
        <c:crossAx val="90733568"/>
        <c:crosses val="autoZero"/>
        <c:crossBetween val="between"/>
        <c:majorUnit val="10"/>
        <c:minorUnit val="2.0000000000000011E-2"/>
      </c:valAx>
    </c:plotArea>
    <c:plotVisOnly val="1"/>
  </c:chart>
  <c:printSettings>
    <c:headerFooter/>
    <c:pageMargins b="0.75000000000000189" l="0.70000000000000062" r="0.70000000000000062" t="0.75000000000000189"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hyperlink" Target="http://www.ncepod.org.uk/2009aki.htm" TargetMode="External"/><Relationship Id="rId5" Type="http://schemas.openxmlformats.org/officeDocument/2006/relationships/image" Target="../media/image3.gif"/><Relationship Id="rId4" Type="http://schemas.openxmlformats.org/officeDocument/2006/relationships/hyperlink" Target="#Recommendations!A1"/></Relationships>
</file>

<file path=xl/drawings/_rels/drawing2.xml.rels><?xml version="1.0" encoding="UTF-8" standalone="yes"?>
<Relationships xmlns="http://schemas.openxmlformats.org/package/2006/relationships"><Relationship Id="rId3" Type="http://schemas.openxmlformats.org/officeDocument/2006/relationships/hyperlink" Target="#Recommendations!A1"/><Relationship Id="rId2" Type="http://schemas.openxmlformats.org/officeDocument/2006/relationships/image" Target="../media/image3.gif"/><Relationship Id="rId1" Type="http://schemas.openxmlformats.org/officeDocument/2006/relationships/hyperlink" Target="#Recommendations!A1"/><Relationship Id="rId6" Type="http://schemas.openxmlformats.org/officeDocument/2006/relationships/hyperlink" Target="#Recommendations!A1"/><Relationship Id="rId5" Type="http://schemas.openxmlformats.org/officeDocument/2006/relationships/hyperlink" Target="#Recommendations!A1"/><Relationship Id="rId4"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B12"/><Relationship Id="rId13" Type="http://schemas.openxmlformats.org/officeDocument/2006/relationships/hyperlink" Target="#Recommendations!B6"/><Relationship Id="rId3" Type="http://schemas.openxmlformats.org/officeDocument/2006/relationships/hyperlink" Target="#Recommendations!B3"/><Relationship Id="rId7" Type="http://schemas.openxmlformats.org/officeDocument/2006/relationships/hyperlink" Target="#Recommendations!B8"/><Relationship Id="rId12" Type="http://schemas.openxmlformats.org/officeDocument/2006/relationships/hyperlink" Target="#Recommendations!B6"/><Relationship Id="rId2" Type="http://schemas.openxmlformats.org/officeDocument/2006/relationships/image" Target="../media/image4.png"/><Relationship Id="rId16" Type="http://schemas.openxmlformats.org/officeDocument/2006/relationships/hyperlink" Target="#Recommendations!B3"/><Relationship Id="rId1" Type="http://schemas.openxmlformats.org/officeDocument/2006/relationships/hyperlink" Target="#Recommendations!B13"/><Relationship Id="rId6" Type="http://schemas.openxmlformats.org/officeDocument/2006/relationships/hyperlink" Target="#Recommendations!B7"/><Relationship Id="rId11" Type="http://schemas.openxmlformats.org/officeDocument/2006/relationships/hyperlink" Target="#Recommendations!B12"/><Relationship Id="rId5" Type="http://schemas.openxmlformats.org/officeDocument/2006/relationships/hyperlink" Target="#Recommendations!B9"/><Relationship Id="rId15" Type="http://schemas.openxmlformats.org/officeDocument/2006/relationships/hyperlink" Target="#Recommendations!B10"/><Relationship Id="rId10" Type="http://schemas.openxmlformats.org/officeDocument/2006/relationships/hyperlink" Target="#Recommendations!B12"/><Relationship Id="rId4" Type="http://schemas.openxmlformats.org/officeDocument/2006/relationships/hyperlink" Target="#Recommendations!B4"/><Relationship Id="rId9" Type="http://schemas.openxmlformats.org/officeDocument/2006/relationships/hyperlink" Target="#Recommendations!B12"/><Relationship Id="rId14" Type="http://schemas.openxmlformats.org/officeDocument/2006/relationships/hyperlink" Target="#Recommendations!B10"/></Relationships>
</file>

<file path=xl/drawings/_rels/drawing4.xml.rels><?xml version="1.0" encoding="UTF-8" standalone="yes"?>
<Relationships xmlns="http://schemas.openxmlformats.org/package/2006/relationships"><Relationship Id="rId8" Type="http://schemas.openxmlformats.org/officeDocument/2006/relationships/hyperlink" Target="#Recommendations!B9"/><Relationship Id="rId13" Type="http://schemas.openxmlformats.org/officeDocument/2006/relationships/chart" Target="../charts/chart1.xml"/><Relationship Id="rId3" Type="http://schemas.openxmlformats.org/officeDocument/2006/relationships/hyperlink" Target="#Recommendations!B4"/><Relationship Id="rId7" Type="http://schemas.openxmlformats.org/officeDocument/2006/relationships/hyperlink" Target="#Recommendations!B8"/><Relationship Id="rId12" Type="http://schemas.openxmlformats.org/officeDocument/2006/relationships/hyperlink" Target="#Recommendations!B14"/><Relationship Id="rId2" Type="http://schemas.openxmlformats.org/officeDocument/2006/relationships/image" Target="../media/image5.png"/><Relationship Id="rId1" Type="http://schemas.openxmlformats.org/officeDocument/2006/relationships/hyperlink" Target="#Recommendations!B3"/><Relationship Id="rId6" Type="http://schemas.openxmlformats.org/officeDocument/2006/relationships/hyperlink" Target="#Recommendations!B7"/><Relationship Id="rId11" Type="http://schemas.openxmlformats.org/officeDocument/2006/relationships/hyperlink" Target="#Recommendations!B13"/><Relationship Id="rId5" Type="http://schemas.openxmlformats.org/officeDocument/2006/relationships/hyperlink" Target="#Recommendations!B6"/><Relationship Id="rId10" Type="http://schemas.openxmlformats.org/officeDocument/2006/relationships/hyperlink" Target="#Recommendations!B12"/><Relationship Id="rId4" Type="http://schemas.openxmlformats.org/officeDocument/2006/relationships/hyperlink" Target="#Recommendations!B5"/><Relationship Id="rId9" Type="http://schemas.openxmlformats.org/officeDocument/2006/relationships/hyperlink" Target="#Recommendations!B10"/></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3603313</xdr:colOff>
      <xdr:row>19</xdr:row>
      <xdr:rowOff>1</xdr:rowOff>
    </xdr:to>
    <xdr:pic>
      <xdr:nvPicPr>
        <xdr:cNvPr id="1025"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1"/>
          <a:ext cx="3603313" cy="5048250"/>
        </a:xfrm>
        <a:prstGeom prst="rect">
          <a:avLst/>
        </a:prstGeom>
        <a:noFill/>
      </xdr:spPr>
    </xdr:pic>
    <xdr:clientData/>
  </xdr:twoCellAnchor>
  <xdr:twoCellAnchor editAs="oneCell">
    <xdr:from>
      <xdr:col>1</xdr:col>
      <xdr:colOff>1933575</xdr:colOff>
      <xdr:row>0</xdr:row>
      <xdr:rowOff>38100</xdr:rowOff>
    </xdr:from>
    <xdr:to>
      <xdr:col>1</xdr:col>
      <xdr:colOff>3743325</xdr:colOff>
      <xdr:row>2</xdr:row>
      <xdr:rowOff>167447</xdr:rowOff>
    </xdr:to>
    <xdr:pic>
      <xdr:nvPicPr>
        <xdr:cNvPr id="5" name="Picture 4" descr="NCEPOD Logo.bmp"/>
        <xdr:cNvPicPr>
          <a:picLocks noChangeAspect="1"/>
        </xdr:cNvPicPr>
      </xdr:nvPicPr>
      <xdr:blipFill>
        <a:blip xmlns:r="http://schemas.openxmlformats.org/officeDocument/2006/relationships" r:embed="rId3" cstate="print"/>
        <a:stretch>
          <a:fillRect/>
        </a:stretch>
      </xdr:blipFill>
      <xdr:spPr>
        <a:xfrm>
          <a:off x="5686425" y="38100"/>
          <a:ext cx="1809750" cy="510347"/>
        </a:xfrm>
        <a:prstGeom prst="rect">
          <a:avLst/>
        </a:prstGeom>
      </xdr:spPr>
    </xdr:pic>
    <xdr:clientData/>
  </xdr:twoCellAnchor>
  <xdr:twoCellAnchor editAs="oneCell">
    <xdr:from>
      <xdr:col>1</xdr:col>
      <xdr:colOff>266700</xdr:colOff>
      <xdr:row>13</xdr:row>
      <xdr:rowOff>200025</xdr:rowOff>
    </xdr:from>
    <xdr:to>
      <xdr:col>1</xdr:col>
      <xdr:colOff>447675</xdr:colOff>
      <xdr:row>13</xdr:row>
      <xdr:rowOff>372332</xdr:rowOff>
    </xdr:to>
    <xdr:pic>
      <xdr:nvPicPr>
        <xdr:cNvPr id="6"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srcRect/>
        <a:stretch>
          <a:fillRect/>
        </a:stretch>
      </xdr:blipFill>
      <xdr:spPr bwMode="auto">
        <a:xfrm>
          <a:off x="3962400" y="3914775"/>
          <a:ext cx="180975" cy="17230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5792512</xdr:colOff>
      <xdr:row>8</xdr:row>
      <xdr:rowOff>20434</xdr:rowOff>
    </xdr:from>
    <xdr:to>
      <xdr:col>0</xdr:col>
      <xdr:colOff>5792512</xdr:colOff>
      <xdr:row>9</xdr:row>
      <xdr:rowOff>2241</xdr:rowOff>
    </xdr:to>
    <xdr:pic>
      <xdr:nvPicPr>
        <xdr:cNvPr id="2"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363459"/>
          <a:ext cx="180975" cy="172307"/>
        </a:xfrm>
        <a:prstGeom prst="rect">
          <a:avLst/>
        </a:prstGeom>
        <a:noFill/>
      </xdr:spPr>
    </xdr:pic>
    <xdr:clientData/>
  </xdr:twoCellAnchor>
  <xdr:twoCellAnchor editAs="oneCell">
    <xdr:from>
      <xdr:col>0</xdr:col>
      <xdr:colOff>5792512</xdr:colOff>
      <xdr:row>8</xdr:row>
      <xdr:rowOff>20434</xdr:rowOff>
    </xdr:from>
    <xdr:to>
      <xdr:col>0</xdr:col>
      <xdr:colOff>5792512</xdr:colOff>
      <xdr:row>9</xdr:row>
      <xdr:rowOff>2241</xdr:rowOff>
    </xdr:to>
    <xdr:pic>
      <xdr:nvPicPr>
        <xdr:cNvPr id="3"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3634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12</xdr:row>
      <xdr:rowOff>192741</xdr:rowOff>
    </xdr:to>
    <xdr:pic>
      <xdr:nvPicPr>
        <xdr:cNvPr id="5"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12</xdr:row>
      <xdr:rowOff>192741</xdr:rowOff>
    </xdr:to>
    <xdr:pic>
      <xdr:nvPicPr>
        <xdr:cNvPr id="6"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12</xdr:row>
      <xdr:rowOff>192741</xdr:rowOff>
    </xdr:to>
    <xdr:pic>
      <xdr:nvPicPr>
        <xdr:cNvPr id="7"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178590</xdr:colOff>
      <xdr:row>216</xdr:row>
      <xdr:rowOff>59530</xdr:rowOff>
    </xdr:from>
    <xdr:to>
      <xdr:col>0</xdr:col>
      <xdr:colOff>404813</xdr:colOff>
      <xdr:row>216</xdr:row>
      <xdr:rowOff>285753</xdr:rowOff>
    </xdr:to>
    <xdr:pic>
      <xdr:nvPicPr>
        <xdr:cNvPr id="20" name="Picture 19" descr="C:\Users\hfreeth\AppData\Local\Microsoft\Windows\Temporary Internet Files\Content.IE5\RR803A22\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8590" y="52458936"/>
          <a:ext cx="226223" cy="226223"/>
        </a:xfrm>
        <a:prstGeom prst="rect">
          <a:avLst/>
        </a:prstGeom>
        <a:noFill/>
        <a:ln w="9525">
          <a:noFill/>
          <a:miter lim="800000"/>
          <a:headEnd/>
          <a:tailEnd/>
        </a:ln>
      </xdr:spPr>
    </xdr:pic>
    <xdr:clientData/>
  </xdr:twoCellAnchor>
  <xdr:twoCellAnchor>
    <xdr:from>
      <xdr:col>0</xdr:col>
      <xdr:colOff>190496</xdr:colOff>
      <xdr:row>58</xdr:row>
      <xdr:rowOff>50270</xdr:rowOff>
    </xdr:from>
    <xdr:to>
      <xdr:col>0</xdr:col>
      <xdr:colOff>416719</xdr:colOff>
      <xdr:row>58</xdr:row>
      <xdr:rowOff>276493</xdr:rowOff>
    </xdr:to>
    <xdr:pic>
      <xdr:nvPicPr>
        <xdr:cNvPr id="2" name="Picture 1" descr="C:\Users\hfreeth\AppData\Local\Microsoft\Windows\Temporary Internet Files\Content.IE5\RR803A22\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496" y="14147270"/>
          <a:ext cx="226223" cy="226223"/>
        </a:xfrm>
        <a:prstGeom prst="rect">
          <a:avLst/>
        </a:prstGeom>
        <a:noFill/>
        <a:ln w="9525">
          <a:noFill/>
          <a:miter lim="800000"/>
          <a:headEnd/>
          <a:tailEnd/>
        </a:ln>
      </xdr:spPr>
    </xdr:pic>
    <xdr:clientData/>
  </xdr:twoCellAnchor>
  <xdr:twoCellAnchor>
    <xdr:from>
      <xdr:col>0</xdr:col>
      <xdr:colOff>190496</xdr:colOff>
      <xdr:row>76</xdr:row>
      <xdr:rowOff>71436</xdr:rowOff>
    </xdr:from>
    <xdr:to>
      <xdr:col>0</xdr:col>
      <xdr:colOff>416719</xdr:colOff>
      <xdr:row>76</xdr:row>
      <xdr:rowOff>297659</xdr:rowOff>
    </xdr:to>
    <xdr:pic>
      <xdr:nvPicPr>
        <xdr:cNvPr id="4" name="Picture 3" descr="C:\Users\hfreeth\AppData\Local\Microsoft\Windows\Temporary Internet Files\Content.IE5\RR803A22\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496" y="14168436"/>
          <a:ext cx="226223" cy="226223"/>
        </a:xfrm>
        <a:prstGeom prst="rect">
          <a:avLst/>
        </a:prstGeom>
        <a:noFill/>
        <a:ln w="9525">
          <a:noFill/>
          <a:miter lim="800000"/>
          <a:headEnd/>
          <a:tailEnd/>
        </a:ln>
      </xdr:spPr>
    </xdr:pic>
    <xdr:clientData/>
  </xdr:twoCellAnchor>
  <xdr:twoCellAnchor>
    <xdr:from>
      <xdr:col>0</xdr:col>
      <xdr:colOff>190496</xdr:colOff>
      <xdr:row>101</xdr:row>
      <xdr:rowOff>71436</xdr:rowOff>
    </xdr:from>
    <xdr:to>
      <xdr:col>0</xdr:col>
      <xdr:colOff>416719</xdr:colOff>
      <xdr:row>101</xdr:row>
      <xdr:rowOff>297659</xdr:rowOff>
    </xdr:to>
    <xdr:pic>
      <xdr:nvPicPr>
        <xdr:cNvPr id="5" name="Picture 4" descr="C:\Users\hfreeth\AppData\Local\Microsoft\Windows\Temporary Internet Files\Content.IE5\RR803A22\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496" y="20073936"/>
          <a:ext cx="226223" cy="226223"/>
        </a:xfrm>
        <a:prstGeom prst="rect">
          <a:avLst/>
        </a:prstGeom>
        <a:noFill/>
        <a:ln w="9525">
          <a:noFill/>
          <a:miter lim="800000"/>
          <a:headEnd/>
          <a:tailEnd/>
        </a:ln>
      </xdr:spPr>
    </xdr:pic>
    <xdr:clientData/>
  </xdr:twoCellAnchor>
  <xdr:twoCellAnchor>
    <xdr:from>
      <xdr:col>0</xdr:col>
      <xdr:colOff>178590</xdr:colOff>
      <xdr:row>145</xdr:row>
      <xdr:rowOff>59530</xdr:rowOff>
    </xdr:from>
    <xdr:to>
      <xdr:col>0</xdr:col>
      <xdr:colOff>404813</xdr:colOff>
      <xdr:row>145</xdr:row>
      <xdr:rowOff>285753</xdr:rowOff>
    </xdr:to>
    <xdr:pic>
      <xdr:nvPicPr>
        <xdr:cNvPr id="7" name="Picture 6" descr="C:\Users\hfreeth\AppData\Local\Microsoft\Windows\Temporary Internet Files\Content.IE5\RR803A22\MM900254501[1].gif"/>
        <xdr:cNvPicPr>
          <a:picLocks noChangeAspect="1" noChangeArrowheads="1"/>
        </xdr:cNvPicPr>
      </xdr:nvPicPr>
      <xdr:blipFill>
        <a:blip xmlns:r="http://schemas.openxmlformats.org/officeDocument/2006/relationships" r:embed="rId2" cstate="print"/>
        <a:srcRect/>
        <a:stretch>
          <a:fillRect/>
        </a:stretch>
      </xdr:blipFill>
      <xdr:spPr bwMode="auto">
        <a:xfrm>
          <a:off x="178590" y="37028436"/>
          <a:ext cx="226223" cy="226223"/>
        </a:xfrm>
        <a:prstGeom prst="rect">
          <a:avLst/>
        </a:prstGeom>
        <a:noFill/>
        <a:ln w="9525">
          <a:noFill/>
          <a:miter lim="800000"/>
          <a:headEnd/>
          <a:tailEnd/>
        </a:ln>
      </xdr:spPr>
    </xdr:pic>
    <xdr:clientData/>
  </xdr:twoCellAnchor>
  <xdr:twoCellAnchor>
    <xdr:from>
      <xdr:col>0</xdr:col>
      <xdr:colOff>178590</xdr:colOff>
      <xdr:row>145</xdr:row>
      <xdr:rowOff>59530</xdr:rowOff>
    </xdr:from>
    <xdr:to>
      <xdr:col>0</xdr:col>
      <xdr:colOff>404813</xdr:colOff>
      <xdr:row>145</xdr:row>
      <xdr:rowOff>285753</xdr:rowOff>
    </xdr:to>
    <xdr:pic>
      <xdr:nvPicPr>
        <xdr:cNvPr id="8" name="Picture 7" descr="C:\Users\hfreeth\AppData\Local\Microsoft\Windows\Temporary Internet Files\Content.IE5\RR803A22\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8590" y="37028436"/>
          <a:ext cx="226223" cy="226223"/>
        </a:xfrm>
        <a:prstGeom prst="rect">
          <a:avLst/>
        </a:prstGeom>
        <a:noFill/>
        <a:ln w="9525">
          <a:noFill/>
          <a:miter lim="800000"/>
          <a:headEnd/>
          <a:tailEnd/>
        </a:ln>
      </xdr:spPr>
    </xdr:pic>
    <xdr:clientData/>
  </xdr:twoCellAnchor>
  <xdr:twoCellAnchor>
    <xdr:from>
      <xdr:col>0</xdr:col>
      <xdr:colOff>178590</xdr:colOff>
      <xdr:row>177</xdr:row>
      <xdr:rowOff>59530</xdr:rowOff>
    </xdr:from>
    <xdr:to>
      <xdr:col>0</xdr:col>
      <xdr:colOff>404813</xdr:colOff>
      <xdr:row>177</xdr:row>
      <xdr:rowOff>285753</xdr:rowOff>
    </xdr:to>
    <xdr:pic>
      <xdr:nvPicPr>
        <xdr:cNvPr id="9" name="Picture 8" descr="C:\Users\hfreeth\AppData\Local\Microsoft\Windows\Temporary Internet Files\Content.IE5\RR803A22\MM900254501[1].gif"/>
        <xdr:cNvPicPr>
          <a:picLocks noChangeAspect="1" noChangeArrowheads="1"/>
        </xdr:cNvPicPr>
      </xdr:nvPicPr>
      <xdr:blipFill>
        <a:blip xmlns:r="http://schemas.openxmlformats.org/officeDocument/2006/relationships" r:embed="rId2" cstate="print"/>
        <a:srcRect/>
        <a:stretch>
          <a:fillRect/>
        </a:stretch>
      </xdr:blipFill>
      <xdr:spPr bwMode="auto">
        <a:xfrm>
          <a:off x="178590" y="37028436"/>
          <a:ext cx="226223" cy="226223"/>
        </a:xfrm>
        <a:prstGeom prst="rect">
          <a:avLst/>
        </a:prstGeom>
        <a:noFill/>
        <a:ln w="9525">
          <a:noFill/>
          <a:miter lim="800000"/>
          <a:headEnd/>
          <a:tailEnd/>
        </a:ln>
      </xdr:spPr>
    </xdr:pic>
    <xdr:clientData/>
  </xdr:twoCellAnchor>
  <xdr:twoCellAnchor>
    <xdr:from>
      <xdr:col>0</xdr:col>
      <xdr:colOff>178590</xdr:colOff>
      <xdr:row>177</xdr:row>
      <xdr:rowOff>59530</xdr:rowOff>
    </xdr:from>
    <xdr:to>
      <xdr:col>0</xdr:col>
      <xdr:colOff>404813</xdr:colOff>
      <xdr:row>177</xdr:row>
      <xdr:rowOff>285753</xdr:rowOff>
    </xdr:to>
    <xdr:pic>
      <xdr:nvPicPr>
        <xdr:cNvPr id="10" name="Picture 9" descr="C:\Users\hfreeth\AppData\Local\Microsoft\Windows\Temporary Internet Files\Content.IE5\RR803A22\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8590" y="37028436"/>
          <a:ext cx="226223" cy="226223"/>
        </a:xfrm>
        <a:prstGeom prst="rect">
          <a:avLst/>
        </a:prstGeom>
        <a:noFill/>
        <a:ln w="9525">
          <a:noFill/>
          <a:miter lim="800000"/>
          <a:headEnd/>
          <a:tailEnd/>
        </a:ln>
      </xdr:spPr>
    </xdr:pic>
    <xdr:clientData/>
  </xdr:twoCellAnchor>
  <xdr:twoCellAnchor>
    <xdr:from>
      <xdr:col>0</xdr:col>
      <xdr:colOff>178590</xdr:colOff>
      <xdr:row>204</xdr:row>
      <xdr:rowOff>59530</xdr:rowOff>
    </xdr:from>
    <xdr:to>
      <xdr:col>0</xdr:col>
      <xdr:colOff>404813</xdr:colOff>
      <xdr:row>204</xdr:row>
      <xdr:rowOff>285753</xdr:rowOff>
    </xdr:to>
    <xdr:pic>
      <xdr:nvPicPr>
        <xdr:cNvPr id="11" name="Picture 10" descr="C:\Users\hfreeth\AppData\Local\Microsoft\Windows\Temporary Internet Files\Content.IE5\RR803A22\MM900254501[1].gif"/>
        <xdr:cNvPicPr>
          <a:picLocks noChangeAspect="1" noChangeArrowheads="1"/>
        </xdr:cNvPicPr>
      </xdr:nvPicPr>
      <xdr:blipFill>
        <a:blip xmlns:r="http://schemas.openxmlformats.org/officeDocument/2006/relationships" r:embed="rId2" cstate="print"/>
        <a:srcRect/>
        <a:stretch>
          <a:fillRect/>
        </a:stretch>
      </xdr:blipFill>
      <xdr:spPr bwMode="auto">
        <a:xfrm>
          <a:off x="178590" y="44267436"/>
          <a:ext cx="226223" cy="226223"/>
        </a:xfrm>
        <a:prstGeom prst="rect">
          <a:avLst/>
        </a:prstGeom>
        <a:noFill/>
        <a:ln w="9525">
          <a:noFill/>
          <a:miter lim="800000"/>
          <a:headEnd/>
          <a:tailEnd/>
        </a:ln>
      </xdr:spPr>
    </xdr:pic>
    <xdr:clientData/>
  </xdr:twoCellAnchor>
  <xdr:twoCellAnchor>
    <xdr:from>
      <xdr:col>0</xdr:col>
      <xdr:colOff>178590</xdr:colOff>
      <xdr:row>204</xdr:row>
      <xdr:rowOff>59530</xdr:rowOff>
    </xdr:from>
    <xdr:to>
      <xdr:col>0</xdr:col>
      <xdr:colOff>404813</xdr:colOff>
      <xdr:row>204</xdr:row>
      <xdr:rowOff>285753</xdr:rowOff>
    </xdr:to>
    <xdr:pic>
      <xdr:nvPicPr>
        <xdr:cNvPr id="12" name="Picture 11" descr="C:\Users\hfreeth\AppData\Local\Microsoft\Windows\Temporary Internet Files\Content.IE5\RR803A22\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8590" y="44267436"/>
          <a:ext cx="226223" cy="226223"/>
        </a:xfrm>
        <a:prstGeom prst="rect">
          <a:avLst/>
        </a:prstGeom>
        <a:noFill/>
        <a:ln w="9525">
          <a:noFill/>
          <a:miter lim="800000"/>
          <a:headEnd/>
          <a:tailEnd/>
        </a:ln>
      </xdr:spPr>
    </xdr:pic>
    <xdr:clientData/>
  </xdr:twoCellAnchor>
  <xdr:twoCellAnchor>
    <xdr:from>
      <xdr:col>0</xdr:col>
      <xdr:colOff>178590</xdr:colOff>
      <xdr:row>210</xdr:row>
      <xdr:rowOff>59530</xdr:rowOff>
    </xdr:from>
    <xdr:to>
      <xdr:col>0</xdr:col>
      <xdr:colOff>404813</xdr:colOff>
      <xdr:row>210</xdr:row>
      <xdr:rowOff>285753</xdr:rowOff>
    </xdr:to>
    <xdr:pic>
      <xdr:nvPicPr>
        <xdr:cNvPr id="13" name="Picture 12" descr="C:\Users\hfreeth\AppData\Local\Microsoft\Windows\Temporary Internet Files\Content.IE5\RR803A22\MM900254501[1].gif"/>
        <xdr:cNvPicPr>
          <a:picLocks noChangeAspect="1" noChangeArrowheads="1"/>
        </xdr:cNvPicPr>
      </xdr:nvPicPr>
      <xdr:blipFill>
        <a:blip xmlns:r="http://schemas.openxmlformats.org/officeDocument/2006/relationships" r:embed="rId2" cstate="print"/>
        <a:srcRect/>
        <a:stretch>
          <a:fillRect/>
        </a:stretch>
      </xdr:blipFill>
      <xdr:spPr bwMode="auto">
        <a:xfrm>
          <a:off x="178590" y="44267436"/>
          <a:ext cx="226223" cy="226223"/>
        </a:xfrm>
        <a:prstGeom prst="rect">
          <a:avLst/>
        </a:prstGeom>
        <a:noFill/>
        <a:ln w="9525">
          <a:noFill/>
          <a:miter lim="800000"/>
          <a:headEnd/>
          <a:tailEnd/>
        </a:ln>
      </xdr:spPr>
    </xdr:pic>
    <xdr:clientData/>
  </xdr:twoCellAnchor>
  <xdr:twoCellAnchor>
    <xdr:from>
      <xdr:col>0</xdr:col>
      <xdr:colOff>178590</xdr:colOff>
      <xdr:row>210</xdr:row>
      <xdr:rowOff>59530</xdr:rowOff>
    </xdr:from>
    <xdr:to>
      <xdr:col>0</xdr:col>
      <xdr:colOff>404813</xdr:colOff>
      <xdr:row>210</xdr:row>
      <xdr:rowOff>285753</xdr:rowOff>
    </xdr:to>
    <xdr:pic>
      <xdr:nvPicPr>
        <xdr:cNvPr id="14" name="Picture 13" descr="C:\Users\hfreeth\AppData\Local\Microsoft\Windows\Temporary Internet Files\Content.IE5\RR803A22\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8590" y="44267436"/>
          <a:ext cx="226223" cy="226223"/>
        </a:xfrm>
        <a:prstGeom prst="rect">
          <a:avLst/>
        </a:prstGeom>
        <a:noFill/>
        <a:ln w="9525">
          <a:noFill/>
          <a:miter lim="800000"/>
          <a:headEnd/>
          <a:tailEnd/>
        </a:ln>
      </xdr:spPr>
    </xdr:pic>
    <xdr:clientData/>
  </xdr:twoCellAnchor>
  <xdr:twoCellAnchor>
    <xdr:from>
      <xdr:col>0</xdr:col>
      <xdr:colOff>178590</xdr:colOff>
      <xdr:row>211</xdr:row>
      <xdr:rowOff>59530</xdr:rowOff>
    </xdr:from>
    <xdr:to>
      <xdr:col>0</xdr:col>
      <xdr:colOff>404813</xdr:colOff>
      <xdr:row>211</xdr:row>
      <xdr:rowOff>285753</xdr:rowOff>
    </xdr:to>
    <xdr:pic>
      <xdr:nvPicPr>
        <xdr:cNvPr id="15" name="Picture 14" descr="C:\Users\hfreeth\AppData\Local\Microsoft\Windows\Temporary Internet Files\Content.IE5\RR803A22\MM900254501[1].gif"/>
        <xdr:cNvPicPr>
          <a:picLocks noChangeAspect="1" noChangeArrowheads="1"/>
        </xdr:cNvPicPr>
      </xdr:nvPicPr>
      <xdr:blipFill>
        <a:blip xmlns:r="http://schemas.openxmlformats.org/officeDocument/2006/relationships" r:embed="rId2" cstate="print"/>
        <a:srcRect/>
        <a:stretch>
          <a:fillRect/>
        </a:stretch>
      </xdr:blipFill>
      <xdr:spPr bwMode="auto">
        <a:xfrm>
          <a:off x="178590" y="52458936"/>
          <a:ext cx="226223" cy="226223"/>
        </a:xfrm>
        <a:prstGeom prst="rect">
          <a:avLst/>
        </a:prstGeom>
        <a:noFill/>
        <a:ln w="9525">
          <a:noFill/>
          <a:miter lim="800000"/>
          <a:headEnd/>
          <a:tailEnd/>
        </a:ln>
      </xdr:spPr>
    </xdr:pic>
    <xdr:clientData/>
  </xdr:twoCellAnchor>
  <xdr:twoCellAnchor>
    <xdr:from>
      <xdr:col>0</xdr:col>
      <xdr:colOff>178590</xdr:colOff>
      <xdr:row>211</xdr:row>
      <xdr:rowOff>59530</xdr:rowOff>
    </xdr:from>
    <xdr:to>
      <xdr:col>0</xdr:col>
      <xdr:colOff>404813</xdr:colOff>
      <xdr:row>211</xdr:row>
      <xdr:rowOff>285753</xdr:rowOff>
    </xdr:to>
    <xdr:pic>
      <xdr:nvPicPr>
        <xdr:cNvPr id="16" name="Picture 15" descr="C:\Users\hfreeth\AppData\Local\Microsoft\Windows\Temporary Internet Files\Content.IE5\RR803A22\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8590" y="52458936"/>
          <a:ext cx="226223" cy="226223"/>
        </a:xfrm>
        <a:prstGeom prst="rect">
          <a:avLst/>
        </a:prstGeom>
        <a:noFill/>
        <a:ln w="9525">
          <a:noFill/>
          <a:miter lim="800000"/>
          <a:headEnd/>
          <a:tailEnd/>
        </a:ln>
      </xdr:spPr>
    </xdr:pic>
    <xdr:clientData/>
  </xdr:twoCellAnchor>
  <xdr:twoCellAnchor>
    <xdr:from>
      <xdr:col>0</xdr:col>
      <xdr:colOff>178590</xdr:colOff>
      <xdr:row>213</xdr:row>
      <xdr:rowOff>59530</xdr:rowOff>
    </xdr:from>
    <xdr:to>
      <xdr:col>0</xdr:col>
      <xdr:colOff>404813</xdr:colOff>
      <xdr:row>213</xdr:row>
      <xdr:rowOff>285753</xdr:rowOff>
    </xdr:to>
    <xdr:pic>
      <xdr:nvPicPr>
        <xdr:cNvPr id="17" name="Picture 16" descr="C:\Users\hfreeth\AppData\Local\Microsoft\Windows\Temporary Internet Files\Content.IE5\RR803A22\MM900254501[1].gif"/>
        <xdr:cNvPicPr>
          <a:picLocks noChangeAspect="1" noChangeArrowheads="1"/>
        </xdr:cNvPicPr>
      </xdr:nvPicPr>
      <xdr:blipFill>
        <a:blip xmlns:r="http://schemas.openxmlformats.org/officeDocument/2006/relationships" r:embed="rId2" cstate="print"/>
        <a:srcRect/>
        <a:stretch>
          <a:fillRect/>
        </a:stretch>
      </xdr:blipFill>
      <xdr:spPr bwMode="auto">
        <a:xfrm>
          <a:off x="178590" y="52458936"/>
          <a:ext cx="226223" cy="226223"/>
        </a:xfrm>
        <a:prstGeom prst="rect">
          <a:avLst/>
        </a:prstGeom>
        <a:noFill/>
        <a:ln w="9525">
          <a:noFill/>
          <a:miter lim="800000"/>
          <a:headEnd/>
          <a:tailEnd/>
        </a:ln>
      </xdr:spPr>
    </xdr:pic>
    <xdr:clientData/>
  </xdr:twoCellAnchor>
  <xdr:twoCellAnchor>
    <xdr:from>
      <xdr:col>0</xdr:col>
      <xdr:colOff>178590</xdr:colOff>
      <xdr:row>213</xdr:row>
      <xdr:rowOff>59530</xdr:rowOff>
    </xdr:from>
    <xdr:to>
      <xdr:col>0</xdr:col>
      <xdr:colOff>404813</xdr:colOff>
      <xdr:row>213</xdr:row>
      <xdr:rowOff>285753</xdr:rowOff>
    </xdr:to>
    <xdr:pic>
      <xdr:nvPicPr>
        <xdr:cNvPr id="18" name="Picture 17" descr="C:\Users\hfreeth\AppData\Local\Microsoft\Windows\Temporary Internet Files\Content.IE5\RR803A22\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8590" y="52458936"/>
          <a:ext cx="226223" cy="226223"/>
        </a:xfrm>
        <a:prstGeom prst="rect">
          <a:avLst/>
        </a:prstGeom>
        <a:noFill/>
        <a:ln w="9525">
          <a:noFill/>
          <a:miter lim="800000"/>
          <a:headEnd/>
          <a:tailEnd/>
        </a:ln>
      </xdr:spPr>
    </xdr:pic>
    <xdr:clientData/>
  </xdr:twoCellAnchor>
  <xdr:twoCellAnchor>
    <xdr:from>
      <xdr:col>0</xdr:col>
      <xdr:colOff>178590</xdr:colOff>
      <xdr:row>216</xdr:row>
      <xdr:rowOff>59530</xdr:rowOff>
    </xdr:from>
    <xdr:to>
      <xdr:col>0</xdr:col>
      <xdr:colOff>404813</xdr:colOff>
      <xdr:row>216</xdr:row>
      <xdr:rowOff>285753</xdr:rowOff>
    </xdr:to>
    <xdr:pic>
      <xdr:nvPicPr>
        <xdr:cNvPr id="19" name="Picture 18" descr="C:\Users\hfreeth\AppData\Local\Microsoft\Windows\Temporary Internet Files\Content.IE5\RR803A22\MM900254501[1].gif"/>
        <xdr:cNvPicPr>
          <a:picLocks noChangeAspect="1" noChangeArrowheads="1"/>
        </xdr:cNvPicPr>
      </xdr:nvPicPr>
      <xdr:blipFill>
        <a:blip xmlns:r="http://schemas.openxmlformats.org/officeDocument/2006/relationships" r:embed="rId2" cstate="print"/>
        <a:srcRect/>
        <a:stretch>
          <a:fillRect/>
        </a:stretch>
      </xdr:blipFill>
      <xdr:spPr bwMode="auto">
        <a:xfrm>
          <a:off x="178590" y="52458936"/>
          <a:ext cx="226223" cy="226223"/>
        </a:xfrm>
        <a:prstGeom prst="rect">
          <a:avLst/>
        </a:prstGeom>
        <a:noFill/>
        <a:ln w="9525">
          <a:noFill/>
          <a:miter lim="800000"/>
          <a:headEnd/>
          <a:tailEnd/>
        </a:ln>
      </xdr:spPr>
    </xdr:pic>
    <xdr:clientData/>
  </xdr:twoCellAnchor>
  <xdr:twoCellAnchor>
    <xdr:from>
      <xdr:col>0</xdr:col>
      <xdr:colOff>178590</xdr:colOff>
      <xdr:row>231</xdr:row>
      <xdr:rowOff>59530</xdr:rowOff>
    </xdr:from>
    <xdr:to>
      <xdr:col>0</xdr:col>
      <xdr:colOff>404813</xdr:colOff>
      <xdr:row>231</xdr:row>
      <xdr:rowOff>285753</xdr:rowOff>
    </xdr:to>
    <xdr:pic>
      <xdr:nvPicPr>
        <xdr:cNvPr id="21" name="Picture 20" descr="C:\Users\hfreeth\AppData\Local\Microsoft\Windows\Temporary Internet Files\Content.IE5\RR803A22\MM900254501[1].gif"/>
        <xdr:cNvPicPr>
          <a:picLocks noChangeAspect="1" noChangeArrowheads="1"/>
        </xdr:cNvPicPr>
      </xdr:nvPicPr>
      <xdr:blipFill>
        <a:blip xmlns:r="http://schemas.openxmlformats.org/officeDocument/2006/relationships" r:embed="rId2" cstate="print"/>
        <a:srcRect/>
        <a:stretch>
          <a:fillRect/>
        </a:stretch>
      </xdr:blipFill>
      <xdr:spPr bwMode="auto">
        <a:xfrm>
          <a:off x="178590" y="55124613"/>
          <a:ext cx="226223" cy="226223"/>
        </a:xfrm>
        <a:prstGeom prst="rect">
          <a:avLst/>
        </a:prstGeom>
        <a:noFill/>
        <a:ln w="9525">
          <a:noFill/>
          <a:miter lim="800000"/>
          <a:headEnd/>
          <a:tailEnd/>
        </a:ln>
      </xdr:spPr>
    </xdr:pic>
    <xdr:clientData/>
  </xdr:twoCellAnchor>
  <xdr:twoCellAnchor>
    <xdr:from>
      <xdr:col>0</xdr:col>
      <xdr:colOff>178590</xdr:colOff>
      <xdr:row>231</xdr:row>
      <xdr:rowOff>59530</xdr:rowOff>
    </xdr:from>
    <xdr:to>
      <xdr:col>0</xdr:col>
      <xdr:colOff>404813</xdr:colOff>
      <xdr:row>231</xdr:row>
      <xdr:rowOff>285753</xdr:rowOff>
    </xdr:to>
    <xdr:pic>
      <xdr:nvPicPr>
        <xdr:cNvPr id="22" name="Picture 21" descr="C:\Users\hfreeth\AppData\Local\Microsoft\Windows\Temporary Internet Files\Content.IE5\RR803A22\MM900254501[1].gif">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8590" y="55124613"/>
          <a:ext cx="226223" cy="226223"/>
        </a:xfrm>
        <a:prstGeom prst="rect">
          <a:avLst/>
        </a:prstGeom>
        <a:noFill/>
        <a:ln w="9525">
          <a:noFill/>
          <a:miter lim="800000"/>
          <a:headEnd/>
          <a:tailEnd/>
        </a:ln>
      </xdr:spPr>
    </xdr:pic>
    <xdr:clientData/>
  </xdr:twoCellAnchor>
  <xdr:twoCellAnchor>
    <xdr:from>
      <xdr:col>0</xdr:col>
      <xdr:colOff>178590</xdr:colOff>
      <xdr:row>232</xdr:row>
      <xdr:rowOff>59530</xdr:rowOff>
    </xdr:from>
    <xdr:to>
      <xdr:col>0</xdr:col>
      <xdr:colOff>404813</xdr:colOff>
      <xdr:row>232</xdr:row>
      <xdr:rowOff>285753</xdr:rowOff>
    </xdr:to>
    <xdr:pic>
      <xdr:nvPicPr>
        <xdr:cNvPr id="23" name="Picture 22" descr="C:\Users\hfreeth\AppData\Local\Microsoft\Windows\Temporary Internet Files\Content.IE5\RR803A22\MM900254501[1].gif"/>
        <xdr:cNvPicPr>
          <a:picLocks noChangeAspect="1" noChangeArrowheads="1"/>
        </xdr:cNvPicPr>
      </xdr:nvPicPr>
      <xdr:blipFill>
        <a:blip xmlns:r="http://schemas.openxmlformats.org/officeDocument/2006/relationships" r:embed="rId2" cstate="print"/>
        <a:srcRect/>
        <a:stretch>
          <a:fillRect/>
        </a:stretch>
      </xdr:blipFill>
      <xdr:spPr bwMode="auto">
        <a:xfrm>
          <a:off x="178590" y="55124613"/>
          <a:ext cx="226223" cy="226223"/>
        </a:xfrm>
        <a:prstGeom prst="rect">
          <a:avLst/>
        </a:prstGeom>
        <a:noFill/>
        <a:ln w="9525">
          <a:noFill/>
          <a:miter lim="800000"/>
          <a:headEnd/>
          <a:tailEnd/>
        </a:ln>
      </xdr:spPr>
    </xdr:pic>
    <xdr:clientData/>
  </xdr:twoCellAnchor>
  <xdr:twoCellAnchor>
    <xdr:from>
      <xdr:col>0</xdr:col>
      <xdr:colOff>178590</xdr:colOff>
      <xdr:row>232</xdr:row>
      <xdr:rowOff>59530</xdr:rowOff>
    </xdr:from>
    <xdr:to>
      <xdr:col>0</xdr:col>
      <xdr:colOff>404813</xdr:colOff>
      <xdr:row>232</xdr:row>
      <xdr:rowOff>285753</xdr:rowOff>
    </xdr:to>
    <xdr:pic>
      <xdr:nvPicPr>
        <xdr:cNvPr id="24" name="Picture 23" descr="C:\Users\hfreeth\AppData\Local\Microsoft\Windows\Temporary Internet Files\Content.IE5\RR803A22\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8590" y="55124613"/>
          <a:ext cx="226223" cy="226223"/>
        </a:xfrm>
        <a:prstGeom prst="rect">
          <a:avLst/>
        </a:prstGeom>
        <a:noFill/>
        <a:ln w="9525">
          <a:noFill/>
          <a:miter lim="800000"/>
          <a:headEnd/>
          <a:tailEnd/>
        </a:ln>
      </xdr:spPr>
    </xdr:pic>
    <xdr:clientData/>
  </xdr:twoCellAnchor>
  <xdr:twoCellAnchor>
    <xdr:from>
      <xdr:col>0</xdr:col>
      <xdr:colOff>178590</xdr:colOff>
      <xdr:row>252</xdr:row>
      <xdr:rowOff>59530</xdr:rowOff>
    </xdr:from>
    <xdr:to>
      <xdr:col>0</xdr:col>
      <xdr:colOff>404813</xdr:colOff>
      <xdr:row>252</xdr:row>
      <xdr:rowOff>285753</xdr:rowOff>
    </xdr:to>
    <xdr:pic>
      <xdr:nvPicPr>
        <xdr:cNvPr id="25" name="Picture 24" descr="C:\Users\hfreeth\AppData\Local\Microsoft\Windows\Temporary Internet Files\Content.IE5\RR803A22\MM900254501[1].gif"/>
        <xdr:cNvPicPr>
          <a:picLocks noChangeAspect="1" noChangeArrowheads="1"/>
        </xdr:cNvPicPr>
      </xdr:nvPicPr>
      <xdr:blipFill>
        <a:blip xmlns:r="http://schemas.openxmlformats.org/officeDocument/2006/relationships" r:embed="rId2" cstate="print"/>
        <a:srcRect/>
        <a:stretch>
          <a:fillRect/>
        </a:stretch>
      </xdr:blipFill>
      <xdr:spPr bwMode="auto">
        <a:xfrm>
          <a:off x="178590" y="55124613"/>
          <a:ext cx="226223" cy="226223"/>
        </a:xfrm>
        <a:prstGeom prst="rect">
          <a:avLst/>
        </a:prstGeom>
        <a:noFill/>
        <a:ln w="9525">
          <a:noFill/>
          <a:miter lim="800000"/>
          <a:headEnd/>
          <a:tailEnd/>
        </a:ln>
      </xdr:spPr>
    </xdr:pic>
    <xdr:clientData/>
  </xdr:twoCellAnchor>
  <xdr:twoCellAnchor>
    <xdr:from>
      <xdr:col>0</xdr:col>
      <xdr:colOff>178590</xdr:colOff>
      <xdr:row>252</xdr:row>
      <xdr:rowOff>59530</xdr:rowOff>
    </xdr:from>
    <xdr:to>
      <xdr:col>0</xdr:col>
      <xdr:colOff>404813</xdr:colOff>
      <xdr:row>252</xdr:row>
      <xdr:rowOff>285753</xdr:rowOff>
    </xdr:to>
    <xdr:pic>
      <xdr:nvPicPr>
        <xdr:cNvPr id="26" name="Picture 25" descr="C:\Users\hfreeth\AppData\Local\Microsoft\Windows\Temporary Internet Files\Content.IE5\RR803A22\MM900254501[1].gif">
          <a:hlinkClick xmlns:r="http://schemas.openxmlformats.org/officeDocument/2006/relationships" r:id="rId1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8590" y="55124613"/>
          <a:ext cx="226223" cy="226223"/>
        </a:xfrm>
        <a:prstGeom prst="rect">
          <a:avLst/>
        </a:prstGeom>
        <a:noFill/>
        <a:ln w="9525">
          <a:noFill/>
          <a:miter lim="800000"/>
          <a:headEnd/>
          <a:tailEnd/>
        </a:ln>
      </xdr:spPr>
    </xdr:pic>
    <xdr:clientData/>
  </xdr:twoCellAnchor>
  <xdr:twoCellAnchor>
    <xdr:from>
      <xdr:col>0</xdr:col>
      <xdr:colOff>178590</xdr:colOff>
      <xdr:row>264</xdr:row>
      <xdr:rowOff>59530</xdr:rowOff>
    </xdr:from>
    <xdr:to>
      <xdr:col>0</xdr:col>
      <xdr:colOff>404813</xdr:colOff>
      <xdr:row>264</xdr:row>
      <xdr:rowOff>285753</xdr:rowOff>
    </xdr:to>
    <xdr:pic>
      <xdr:nvPicPr>
        <xdr:cNvPr id="27" name="Picture 26" descr="C:\Users\hfreeth\AppData\Local\Microsoft\Windows\Temporary Internet Files\Content.IE5\RR803A22\MM900254501[1].gif"/>
        <xdr:cNvPicPr>
          <a:picLocks noChangeAspect="1" noChangeArrowheads="1"/>
        </xdr:cNvPicPr>
      </xdr:nvPicPr>
      <xdr:blipFill>
        <a:blip xmlns:r="http://schemas.openxmlformats.org/officeDocument/2006/relationships" r:embed="rId2" cstate="print"/>
        <a:srcRect/>
        <a:stretch>
          <a:fillRect/>
        </a:stretch>
      </xdr:blipFill>
      <xdr:spPr bwMode="auto">
        <a:xfrm>
          <a:off x="178590" y="55124613"/>
          <a:ext cx="226223" cy="226223"/>
        </a:xfrm>
        <a:prstGeom prst="rect">
          <a:avLst/>
        </a:prstGeom>
        <a:noFill/>
        <a:ln w="9525">
          <a:noFill/>
          <a:miter lim="800000"/>
          <a:headEnd/>
          <a:tailEnd/>
        </a:ln>
      </xdr:spPr>
    </xdr:pic>
    <xdr:clientData/>
  </xdr:twoCellAnchor>
  <xdr:twoCellAnchor>
    <xdr:from>
      <xdr:col>0</xdr:col>
      <xdr:colOff>178590</xdr:colOff>
      <xdr:row>264</xdr:row>
      <xdr:rowOff>59530</xdr:rowOff>
    </xdr:from>
    <xdr:to>
      <xdr:col>0</xdr:col>
      <xdr:colOff>404813</xdr:colOff>
      <xdr:row>264</xdr:row>
      <xdr:rowOff>285753</xdr:rowOff>
    </xdr:to>
    <xdr:pic>
      <xdr:nvPicPr>
        <xdr:cNvPr id="28" name="Picture 27" descr="C:\Users\hfreeth\AppData\Local\Microsoft\Windows\Temporary Internet Files\Content.IE5\RR803A22\MM900254501[1].gif">
          <a:hlinkClick xmlns:r="http://schemas.openxmlformats.org/officeDocument/2006/relationships" r:id="rId1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8590" y="55124613"/>
          <a:ext cx="226223" cy="226223"/>
        </a:xfrm>
        <a:prstGeom prst="rect">
          <a:avLst/>
        </a:prstGeom>
        <a:noFill/>
        <a:ln w="9525">
          <a:noFill/>
          <a:miter lim="800000"/>
          <a:headEnd/>
          <a:tailEnd/>
        </a:ln>
      </xdr:spPr>
    </xdr:pic>
    <xdr:clientData/>
  </xdr:twoCellAnchor>
  <xdr:twoCellAnchor>
    <xdr:from>
      <xdr:col>0</xdr:col>
      <xdr:colOff>190494</xdr:colOff>
      <xdr:row>77</xdr:row>
      <xdr:rowOff>63498</xdr:rowOff>
    </xdr:from>
    <xdr:to>
      <xdr:col>0</xdr:col>
      <xdr:colOff>416717</xdr:colOff>
      <xdr:row>78</xdr:row>
      <xdr:rowOff>99221</xdr:rowOff>
    </xdr:to>
    <xdr:pic>
      <xdr:nvPicPr>
        <xdr:cNvPr id="30" name="Picture 29" descr="C:\Users\hfreeth\AppData\Local\Microsoft\Windows\Temporary Internet Files\Content.IE5\RR803A22\MM900254501[1].gif">
          <a:hlinkClick xmlns:r="http://schemas.openxmlformats.org/officeDocument/2006/relationships" r:id="rId1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494" y="20446998"/>
          <a:ext cx="226223" cy="22622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219075</xdr:colOff>
      <xdr:row>2</xdr:row>
      <xdr:rowOff>47625</xdr:rowOff>
    </xdr:from>
    <xdr:to>
      <xdr:col>8</xdr:col>
      <xdr:colOff>400050</xdr:colOff>
      <xdr:row>2</xdr:row>
      <xdr:rowOff>228600</xdr:rowOff>
    </xdr:to>
    <xdr:pic>
      <xdr:nvPicPr>
        <xdr:cNvPr id="2" name="Picture 1" descr="C:\Users\hfreeth\AppData\Local\Microsoft\Windows\Temporary Internet Files\Content.IE5\RR803A22\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95875" y="428625"/>
          <a:ext cx="180975" cy="180975"/>
        </a:xfrm>
        <a:prstGeom prst="rect">
          <a:avLst/>
        </a:prstGeom>
        <a:noFill/>
        <a:ln w="9525">
          <a:noFill/>
          <a:miter lim="800000"/>
          <a:headEnd/>
          <a:tailEnd/>
        </a:ln>
      </xdr:spPr>
    </xdr:pic>
    <xdr:clientData/>
  </xdr:twoCellAnchor>
  <xdr:twoCellAnchor>
    <xdr:from>
      <xdr:col>9</xdr:col>
      <xdr:colOff>219075</xdr:colOff>
      <xdr:row>2</xdr:row>
      <xdr:rowOff>47625</xdr:rowOff>
    </xdr:from>
    <xdr:to>
      <xdr:col>9</xdr:col>
      <xdr:colOff>400050</xdr:colOff>
      <xdr:row>2</xdr:row>
      <xdr:rowOff>228600</xdr:rowOff>
    </xdr:to>
    <xdr:pic>
      <xdr:nvPicPr>
        <xdr:cNvPr id="3" name="Picture 2" descr="C:\Users\hfreeth\AppData\Local\Microsoft\Windows\Temporary Internet Files\Content.IE5\RR803A22\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05475" y="428625"/>
          <a:ext cx="180975" cy="180975"/>
        </a:xfrm>
        <a:prstGeom prst="rect">
          <a:avLst/>
        </a:prstGeom>
        <a:noFill/>
        <a:ln w="9525">
          <a:noFill/>
          <a:miter lim="800000"/>
          <a:headEnd/>
          <a:tailEnd/>
        </a:ln>
      </xdr:spPr>
    </xdr:pic>
    <xdr:clientData/>
  </xdr:twoCellAnchor>
  <xdr:twoCellAnchor>
    <xdr:from>
      <xdr:col>10</xdr:col>
      <xdr:colOff>219075</xdr:colOff>
      <xdr:row>2</xdr:row>
      <xdr:rowOff>47625</xdr:rowOff>
    </xdr:from>
    <xdr:to>
      <xdr:col>10</xdr:col>
      <xdr:colOff>400050</xdr:colOff>
      <xdr:row>2</xdr:row>
      <xdr:rowOff>228600</xdr:rowOff>
    </xdr:to>
    <xdr:pic>
      <xdr:nvPicPr>
        <xdr:cNvPr id="4" name="Picture 3" descr="C:\Users\hfreeth\AppData\Local\Microsoft\Windows\Temporary Internet Files\Content.IE5\RR803A22\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95875" y="428625"/>
          <a:ext cx="180975" cy="180975"/>
        </a:xfrm>
        <a:prstGeom prst="rect">
          <a:avLst/>
        </a:prstGeom>
        <a:noFill/>
        <a:ln w="9525">
          <a:noFill/>
          <a:miter lim="800000"/>
          <a:headEnd/>
          <a:tailEnd/>
        </a:ln>
      </xdr:spPr>
    </xdr:pic>
    <xdr:clientData/>
  </xdr:twoCellAnchor>
  <xdr:twoCellAnchor>
    <xdr:from>
      <xdr:col>11</xdr:col>
      <xdr:colOff>219075</xdr:colOff>
      <xdr:row>2</xdr:row>
      <xdr:rowOff>47625</xdr:rowOff>
    </xdr:from>
    <xdr:to>
      <xdr:col>11</xdr:col>
      <xdr:colOff>400050</xdr:colOff>
      <xdr:row>2</xdr:row>
      <xdr:rowOff>228600</xdr:rowOff>
    </xdr:to>
    <xdr:pic>
      <xdr:nvPicPr>
        <xdr:cNvPr id="5" name="Picture 4" descr="C:\Users\hfreeth\AppData\Local\Microsoft\Windows\Temporary Internet Files\Content.IE5\RR803A22\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05475" y="428625"/>
          <a:ext cx="180975" cy="180975"/>
        </a:xfrm>
        <a:prstGeom prst="rect">
          <a:avLst/>
        </a:prstGeom>
        <a:noFill/>
        <a:ln w="9525">
          <a:noFill/>
          <a:miter lim="800000"/>
          <a:headEnd/>
          <a:tailEnd/>
        </a:ln>
      </xdr:spPr>
    </xdr:pic>
    <xdr:clientData/>
  </xdr:twoCellAnchor>
  <xdr:twoCellAnchor>
    <xdr:from>
      <xdr:col>12</xdr:col>
      <xdr:colOff>219075</xdr:colOff>
      <xdr:row>2</xdr:row>
      <xdr:rowOff>47625</xdr:rowOff>
    </xdr:from>
    <xdr:to>
      <xdr:col>12</xdr:col>
      <xdr:colOff>400050</xdr:colOff>
      <xdr:row>2</xdr:row>
      <xdr:rowOff>228600</xdr:rowOff>
    </xdr:to>
    <xdr:pic>
      <xdr:nvPicPr>
        <xdr:cNvPr id="6" name="Picture 5" descr="C:\Users\hfreeth\AppData\Local\Microsoft\Windows\Temporary Internet Files\Content.IE5\RR803A22\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95875" y="428625"/>
          <a:ext cx="180975" cy="180975"/>
        </a:xfrm>
        <a:prstGeom prst="rect">
          <a:avLst/>
        </a:prstGeom>
        <a:noFill/>
        <a:ln w="9525">
          <a:noFill/>
          <a:miter lim="800000"/>
          <a:headEnd/>
          <a:tailEnd/>
        </a:ln>
      </xdr:spPr>
    </xdr:pic>
    <xdr:clientData/>
  </xdr:twoCellAnchor>
  <xdr:twoCellAnchor>
    <xdr:from>
      <xdr:col>13</xdr:col>
      <xdr:colOff>219075</xdr:colOff>
      <xdr:row>2</xdr:row>
      <xdr:rowOff>47625</xdr:rowOff>
    </xdr:from>
    <xdr:to>
      <xdr:col>13</xdr:col>
      <xdr:colOff>400050</xdr:colOff>
      <xdr:row>2</xdr:row>
      <xdr:rowOff>228600</xdr:rowOff>
    </xdr:to>
    <xdr:pic>
      <xdr:nvPicPr>
        <xdr:cNvPr id="7" name="Picture 6" descr="C:\Users\hfreeth\AppData\Local\Microsoft\Windows\Temporary Internet Files\Content.IE5\RR803A22\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05475" y="428625"/>
          <a:ext cx="180975" cy="180975"/>
        </a:xfrm>
        <a:prstGeom prst="rect">
          <a:avLst/>
        </a:prstGeom>
        <a:noFill/>
        <a:ln w="9525">
          <a:noFill/>
          <a:miter lim="800000"/>
          <a:headEnd/>
          <a:tailEnd/>
        </a:ln>
      </xdr:spPr>
    </xdr:pic>
    <xdr:clientData/>
  </xdr:twoCellAnchor>
  <xdr:twoCellAnchor>
    <xdr:from>
      <xdr:col>14</xdr:col>
      <xdr:colOff>219075</xdr:colOff>
      <xdr:row>2</xdr:row>
      <xdr:rowOff>47625</xdr:rowOff>
    </xdr:from>
    <xdr:to>
      <xdr:col>14</xdr:col>
      <xdr:colOff>400050</xdr:colOff>
      <xdr:row>2</xdr:row>
      <xdr:rowOff>228600</xdr:rowOff>
    </xdr:to>
    <xdr:pic>
      <xdr:nvPicPr>
        <xdr:cNvPr id="8" name="Picture 7" descr="C:\Users\hfreeth\AppData\Local\Microsoft\Windows\Temporary Internet Files\Content.IE5\RR803A22\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95875" y="428625"/>
          <a:ext cx="180975" cy="180975"/>
        </a:xfrm>
        <a:prstGeom prst="rect">
          <a:avLst/>
        </a:prstGeom>
        <a:noFill/>
        <a:ln w="9525">
          <a:noFill/>
          <a:miter lim="800000"/>
          <a:headEnd/>
          <a:tailEnd/>
        </a:ln>
      </xdr:spPr>
    </xdr:pic>
    <xdr:clientData/>
  </xdr:twoCellAnchor>
  <xdr:twoCellAnchor>
    <xdr:from>
      <xdr:col>15</xdr:col>
      <xdr:colOff>219075</xdr:colOff>
      <xdr:row>2</xdr:row>
      <xdr:rowOff>47625</xdr:rowOff>
    </xdr:from>
    <xdr:to>
      <xdr:col>15</xdr:col>
      <xdr:colOff>400050</xdr:colOff>
      <xdr:row>2</xdr:row>
      <xdr:rowOff>228600</xdr:rowOff>
    </xdr:to>
    <xdr:pic>
      <xdr:nvPicPr>
        <xdr:cNvPr id="9" name="Picture 8" descr="C:\Users\hfreeth\AppData\Local\Microsoft\Windows\Temporary Internet Files\Content.IE5\RR803A22\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05475" y="428625"/>
          <a:ext cx="180975" cy="180975"/>
        </a:xfrm>
        <a:prstGeom prst="rect">
          <a:avLst/>
        </a:prstGeom>
        <a:noFill/>
        <a:ln w="9525">
          <a:noFill/>
          <a:miter lim="800000"/>
          <a:headEnd/>
          <a:tailEnd/>
        </a:ln>
      </xdr:spPr>
    </xdr:pic>
    <xdr:clientData/>
  </xdr:twoCellAnchor>
  <xdr:twoCellAnchor>
    <xdr:from>
      <xdr:col>16</xdr:col>
      <xdr:colOff>219075</xdr:colOff>
      <xdr:row>2</xdr:row>
      <xdr:rowOff>47625</xdr:rowOff>
    </xdr:from>
    <xdr:to>
      <xdr:col>16</xdr:col>
      <xdr:colOff>400050</xdr:colOff>
      <xdr:row>2</xdr:row>
      <xdr:rowOff>228600</xdr:rowOff>
    </xdr:to>
    <xdr:pic>
      <xdr:nvPicPr>
        <xdr:cNvPr id="10" name="Picture 9" descr="C:\Users\hfreeth\AppData\Local\Microsoft\Windows\Temporary Internet Files\Content.IE5\RR803A22\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95875" y="428625"/>
          <a:ext cx="180975" cy="180975"/>
        </a:xfrm>
        <a:prstGeom prst="rect">
          <a:avLst/>
        </a:prstGeom>
        <a:noFill/>
        <a:ln w="9525">
          <a:noFill/>
          <a:miter lim="800000"/>
          <a:headEnd/>
          <a:tailEnd/>
        </a:ln>
      </xdr:spPr>
    </xdr:pic>
    <xdr:clientData/>
  </xdr:twoCellAnchor>
  <xdr:twoCellAnchor>
    <xdr:from>
      <xdr:col>17</xdr:col>
      <xdr:colOff>219075</xdr:colOff>
      <xdr:row>2</xdr:row>
      <xdr:rowOff>47625</xdr:rowOff>
    </xdr:from>
    <xdr:to>
      <xdr:col>17</xdr:col>
      <xdr:colOff>400050</xdr:colOff>
      <xdr:row>2</xdr:row>
      <xdr:rowOff>228600</xdr:rowOff>
    </xdr:to>
    <xdr:pic>
      <xdr:nvPicPr>
        <xdr:cNvPr id="11" name="Picture 10" descr="C:\Users\hfreeth\AppData\Local\Microsoft\Windows\Temporary Internet Files\Content.IE5\RR803A22\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05475" y="428625"/>
          <a:ext cx="180975" cy="180975"/>
        </a:xfrm>
        <a:prstGeom prst="rect">
          <a:avLst/>
        </a:prstGeom>
        <a:noFill/>
        <a:ln w="9525">
          <a:noFill/>
          <a:miter lim="800000"/>
          <a:headEnd/>
          <a:tailEnd/>
        </a:ln>
      </xdr:spPr>
    </xdr:pic>
    <xdr:clientData/>
  </xdr:twoCellAnchor>
  <xdr:twoCellAnchor>
    <xdr:from>
      <xdr:col>18</xdr:col>
      <xdr:colOff>228600</xdr:colOff>
      <xdr:row>2</xdr:row>
      <xdr:rowOff>47625</xdr:rowOff>
    </xdr:from>
    <xdr:to>
      <xdr:col>18</xdr:col>
      <xdr:colOff>409575</xdr:colOff>
      <xdr:row>2</xdr:row>
      <xdr:rowOff>228600</xdr:rowOff>
    </xdr:to>
    <xdr:pic>
      <xdr:nvPicPr>
        <xdr:cNvPr id="12" name="Picture 11" descr="C:\Users\hfreeth\AppData\Local\Microsoft\Windows\Temporary Internet Files\Content.IE5\RR803A22\MM900254501[1].gif">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201400" y="428625"/>
          <a:ext cx="180975" cy="180975"/>
        </a:xfrm>
        <a:prstGeom prst="rect">
          <a:avLst/>
        </a:prstGeom>
        <a:noFill/>
        <a:ln w="9525">
          <a:noFill/>
          <a:miter lim="800000"/>
          <a:headEnd/>
          <a:tailEnd/>
        </a:ln>
      </xdr:spPr>
    </xdr:pic>
    <xdr:clientData/>
  </xdr:twoCellAnchor>
  <xdr:twoCellAnchor>
    <xdr:from>
      <xdr:col>0</xdr:col>
      <xdr:colOff>0</xdr:colOff>
      <xdr:row>1</xdr:row>
      <xdr:rowOff>9525</xdr:rowOff>
    </xdr:from>
    <xdr:to>
      <xdr:col>7</xdr:col>
      <xdr:colOff>304800</xdr:colOff>
      <xdr:row>18</xdr:row>
      <xdr:rowOff>180975</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ncepod.org.uk/2009aki.htm" TargetMode="External"/><Relationship Id="rId1" Type="http://schemas.openxmlformats.org/officeDocument/2006/relationships/hyperlink" Target="mailto:info@ncepod.org.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2"/>
  <dimension ref="A4:C17"/>
  <sheetViews>
    <sheetView tabSelected="1" workbookViewId="0">
      <selection activeCell="B1" sqref="B1"/>
    </sheetView>
  </sheetViews>
  <sheetFormatPr defaultRowHeight="15"/>
  <cols>
    <col min="1" max="1" width="55.42578125" style="10" customWidth="1"/>
    <col min="2" max="2" width="80.7109375" style="10" customWidth="1"/>
    <col min="3" max="3" width="9.140625" style="10"/>
    <col min="4" max="16384" width="9.140625" style="2"/>
  </cols>
  <sheetData>
    <row r="4" spans="2:2">
      <c r="B4" s="11"/>
    </row>
    <row r="5" spans="2:2" ht="18.75">
      <c r="B5" s="12" t="s">
        <v>4</v>
      </c>
    </row>
    <row r="6" spans="2:2" ht="18.75">
      <c r="B6" s="13" t="s">
        <v>0</v>
      </c>
    </row>
    <row r="8" spans="2:2" ht="90">
      <c r="B8" s="14" t="s">
        <v>5</v>
      </c>
    </row>
    <row r="10" spans="2:2">
      <c r="B10" s="15" t="s">
        <v>1</v>
      </c>
    </row>
    <row r="11" spans="2:2">
      <c r="B11" s="15"/>
    </row>
    <row r="12" spans="2:2">
      <c r="B12" s="16" t="s">
        <v>2</v>
      </c>
    </row>
    <row r="13" spans="2:2">
      <c r="B13" s="16"/>
    </row>
    <row r="14" spans="2:2" ht="30">
      <c r="B14" s="16" t="s">
        <v>3</v>
      </c>
    </row>
    <row r="16" spans="2:2" ht="30">
      <c r="B16" s="97" t="s">
        <v>473</v>
      </c>
    </row>
    <row r="17" spans="2:2">
      <c r="B17" s="15" t="s">
        <v>472</v>
      </c>
    </row>
  </sheetData>
  <sheetProtection selectLockedCells="1" selectUnlockedCells="1"/>
  <hyperlinks>
    <hyperlink ref="B10" r:id="rId1"/>
    <hyperlink ref="B17"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sheetPr codeName="Sheet6"/>
  <dimension ref="A1:A36"/>
  <sheetViews>
    <sheetView workbookViewId="0"/>
  </sheetViews>
  <sheetFormatPr defaultRowHeight="15"/>
  <cols>
    <col min="1" max="1" width="140.140625" style="2" customWidth="1"/>
    <col min="2" max="16384" width="9.140625" style="2"/>
  </cols>
  <sheetData>
    <row r="1" spans="1:1" ht="18.75">
      <c r="A1" s="17" t="s">
        <v>347</v>
      </c>
    </row>
    <row r="2" spans="1:1" ht="7.5" customHeight="1">
      <c r="A2" s="10"/>
    </row>
    <row r="3" spans="1:1" ht="30">
      <c r="A3" s="16" t="s">
        <v>474</v>
      </c>
    </row>
    <row r="4" spans="1:1" ht="8.25" customHeight="1">
      <c r="A4" s="16"/>
    </row>
    <row r="5" spans="1:1">
      <c r="A5" s="10" t="s">
        <v>483</v>
      </c>
    </row>
    <row r="6" spans="1:1" ht="8.25" customHeight="1">
      <c r="A6" s="10"/>
    </row>
    <row r="7" spans="1:1">
      <c r="A7" s="18" t="s">
        <v>475</v>
      </c>
    </row>
    <row r="8" spans="1:1" ht="15.75" customHeight="1">
      <c r="A8" s="10" t="s">
        <v>476</v>
      </c>
    </row>
    <row r="9" spans="1:1">
      <c r="A9" s="10" t="s">
        <v>484</v>
      </c>
    </row>
    <row r="10" spans="1:1" ht="30" customHeight="1">
      <c r="A10" s="16" t="s">
        <v>485</v>
      </c>
    </row>
    <row r="11" spans="1:1">
      <c r="A11" s="98" t="s">
        <v>477</v>
      </c>
    </row>
    <row r="12" spans="1:1" ht="8.25" customHeight="1">
      <c r="A12" s="10"/>
    </row>
    <row r="13" spans="1:1" ht="30">
      <c r="A13" s="97" t="s">
        <v>348</v>
      </c>
    </row>
    <row r="14" spans="1:1" ht="8.25" customHeight="1">
      <c r="A14" s="10"/>
    </row>
    <row r="15" spans="1:1">
      <c r="A15" s="10" t="s">
        <v>349</v>
      </c>
    </row>
    <row r="16" spans="1:1" ht="8.25" customHeight="1">
      <c r="A16" s="10"/>
    </row>
    <row r="17" spans="1:1" ht="30">
      <c r="A17" s="16" t="s">
        <v>350</v>
      </c>
    </row>
    <row r="18" spans="1:1" ht="8.25" customHeight="1">
      <c r="A18" s="10"/>
    </row>
    <row r="19" spans="1:1">
      <c r="A19" s="2" t="s">
        <v>478</v>
      </c>
    </row>
    <row r="20" spans="1:1" ht="8.25" customHeight="1">
      <c r="A20" s="10"/>
    </row>
    <row r="21" spans="1:1">
      <c r="A21" s="10" t="s">
        <v>479</v>
      </c>
    </row>
    <row r="22" spans="1:1">
      <c r="A22" s="10" t="s">
        <v>352</v>
      </c>
    </row>
    <row r="23" spans="1:1" ht="15" customHeight="1">
      <c r="A23" s="19" t="s">
        <v>353</v>
      </c>
    </row>
    <row r="24" spans="1:1" ht="15" customHeight="1">
      <c r="A24" s="20" t="s">
        <v>354</v>
      </c>
    </row>
    <row r="25" spans="1:1" ht="15" customHeight="1">
      <c r="A25" s="21" t="s">
        <v>355</v>
      </c>
    </row>
    <row r="26" spans="1:1" ht="15" customHeight="1">
      <c r="A26" s="22" t="s">
        <v>356</v>
      </c>
    </row>
    <row r="27" spans="1:1" ht="8.25" customHeight="1">
      <c r="A27" s="10"/>
    </row>
    <row r="28" spans="1:1" ht="30">
      <c r="A28" s="16" t="s">
        <v>480</v>
      </c>
    </row>
    <row r="29" spans="1:1" ht="8.25" customHeight="1">
      <c r="A29" s="10"/>
    </row>
    <row r="30" spans="1:1" ht="45">
      <c r="A30" s="16" t="s">
        <v>481</v>
      </c>
    </row>
    <row r="31" spans="1:1" ht="8.25" customHeight="1">
      <c r="A31" s="10"/>
    </row>
    <row r="32" spans="1:1" ht="30">
      <c r="A32" s="16" t="s">
        <v>357</v>
      </c>
    </row>
    <row r="33" spans="1:1" ht="8.25" customHeight="1">
      <c r="A33" s="10"/>
    </row>
    <row r="34" spans="1:1" ht="30">
      <c r="A34" s="16" t="s">
        <v>358</v>
      </c>
    </row>
    <row r="35" spans="1:1" ht="8.25" customHeight="1"/>
    <row r="36" spans="1:1">
      <c r="A36" s="18" t="s">
        <v>351</v>
      </c>
    </row>
  </sheetData>
  <sheetProtection selectLockedCells="1" selectUnlockedCell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sheetPr codeName="Sheet1"/>
  <dimension ref="A1:AB266"/>
  <sheetViews>
    <sheetView workbookViewId="0">
      <pane ySplit="3" topLeftCell="A4" activePane="bottomLeft" state="frozen"/>
      <selection pane="bottomLeft" activeCell="E5" sqref="E5"/>
    </sheetView>
  </sheetViews>
  <sheetFormatPr defaultRowHeight="15"/>
  <cols>
    <col min="1" max="1" width="9.140625" style="40"/>
    <col min="2" max="2" width="9.140625" style="9"/>
    <col min="3" max="3" width="27.140625" style="40" customWidth="1"/>
    <col min="4" max="4" width="27.5703125" style="40" customWidth="1"/>
    <col min="5" max="13" width="10.42578125" style="40" customWidth="1"/>
    <col min="14" max="14" width="15.85546875" style="40" customWidth="1"/>
    <col min="15" max="15" width="9.140625" style="40"/>
    <col min="16" max="16" width="9.140625" style="90"/>
    <col min="17" max="17" width="9.140625" style="69"/>
    <col min="18" max="18" width="9.140625" style="40"/>
    <col min="19" max="19" width="9.140625" style="69"/>
    <col min="20" max="20" width="9.140625" style="40"/>
    <col min="21" max="21" width="11.7109375" style="40" customWidth="1"/>
    <col min="22" max="22" width="12" style="40" customWidth="1"/>
    <col min="23" max="23" width="9.5703125" style="91" bestFit="1" customWidth="1"/>
    <col min="24" max="24" width="9.140625" style="2"/>
    <col min="25" max="26" width="9.140625" style="88"/>
    <col min="27" max="27" width="10" style="89" customWidth="1"/>
    <col min="28" max="28" width="9.140625" style="2"/>
    <col min="29" max="16384" width="9.140625" style="40"/>
  </cols>
  <sheetData>
    <row r="1" spans="1:27" ht="18.75">
      <c r="A1" s="35" t="s">
        <v>395</v>
      </c>
    </row>
    <row r="3" spans="1:27" ht="60" customHeight="1">
      <c r="A3" s="45"/>
      <c r="B3" s="6" t="s">
        <v>6</v>
      </c>
      <c r="C3" s="7" t="s">
        <v>7</v>
      </c>
      <c r="D3" s="7"/>
      <c r="E3" s="8" t="s">
        <v>8</v>
      </c>
      <c r="F3" s="8" t="s">
        <v>9</v>
      </c>
      <c r="G3" s="8" t="s">
        <v>10</v>
      </c>
      <c r="H3" s="8" t="s">
        <v>11</v>
      </c>
      <c r="I3" s="8" t="s">
        <v>12</v>
      </c>
      <c r="J3" s="8" t="s">
        <v>13</v>
      </c>
      <c r="K3" s="8" t="s">
        <v>14</v>
      </c>
      <c r="L3" s="8" t="s">
        <v>15</v>
      </c>
      <c r="M3" s="8" t="s">
        <v>16</v>
      </c>
      <c r="N3" s="8" t="s">
        <v>407</v>
      </c>
      <c r="P3" s="90" t="s">
        <v>396</v>
      </c>
      <c r="Q3" s="69" t="s">
        <v>397</v>
      </c>
      <c r="R3" s="40" t="s">
        <v>398</v>
      </c>
      <c r="S3" s="69" t="s">
        <v>399</v>
      </c>
      <c r="T3" s="40" t="s">
        <v>384</v>
      </c>
      <c r="U3" s="81" t="s">
        <v>457</v>
      </c>
      <c r="V3" s="40" t="s">
        <v>401</v>
      </c>
      <c r="W3" s="91" t="s">
        <v>402</v>
      </c>
      <c r="Y3" s="88" t="b">
        <v>0</v>
      </c>
      <c r="Z3" s="88" t="s">
        <v>400</v>
      </c>
      <c r="AA3" s="89" t="s">
        <v>403</v>
      </c>
    </row>
    <row r="4" spans="1:27" ht="60" customHeight="1">
      <c r="A4" s="106" t="s">
        <v>66</v>
      </c>
      <c r="B4" s="106"/>
      <c r="C4" s="106"/>
      <c r="D4" s="106"/>
      <c r="E4" s="106"/>
      <c r="F4" s="106"/>
      <c r="G4" s="106"/>
      <c r="H4" s="106"/>
      <c r="I4" s="106"/>
      <c r="J4" s="106"/>
      <c r="K4" s="106"/>
      <c r="L4" s="106"/>
      <c r="M4" s="106"/>
      <c r="N4" s="106"/>
    </row>
    <row r="5" spans="1:27">
      <c r="A5" s="41"/>
      <c r="B5" s="37">
        <v>1</v>
      </c>
      <c r="C5" s="42" t="s">
        <v>18</v>
      </c>
      <c r="D5" s="41"/>
      <c r="E5" s="43"/>
      <c r="F5" s="43"/>
      <c r="G5" s="43"/>
      <c r="H5" s="43"/>
      <c r="I5" s="43"/>
      <c r="J5" s="43"/>
      <c r="K5" s="43"/>
      <c r="L5" s="43"/>
      <c r="M5" s="43"/>
      <c r="N5" s="43"/>
    </row>
    <row r="6" spans="1:27">
      <c r="A6" s="41"/>
      <c r="B6" s="37" t="s">
        <v>22</v>
      </c>
      <c r="C6" s="42" t="s">
        <v>17</v>
      </c>
      <c r="D6" s="41"/>
      <c r="E6" s="43"/>
      <c r="F6" s="43"/>
      <c r="G6" s="43"/>
      <c r="H6" s="43"/>
      <c r="I6" s="43"/>
      <c r="J6" s="43"/>
      <c r="K6" s="43"/>
      <c r="L6" s="43"/>
      <c r="M6" s="43"/>
      <c r="N6" s="43"/>
    </row>
    <row r="7" spans="1:27">
      <c r="A7" s="99"/>
      <c r="B7" s="108" t="s">
        <v>23</v>
      </c>
      <c r="C7" s="122" t="s">
        <v>24</v>
      </c>
      <c r="D7" s="46" t="s">
        <v>25</v>
      </c>
      <c r="E7" s="55"/>
      <c r="F7" s="55"/>
      <c r="G7" s="55"/>
      <c r="H7" s="55"/>
      <c r="I7" s="55"/>
      <c r="J7" s="55"/>
      <c r="K7" s="55"/>
      <c r="L7" s="55"/>
      <c r="M7" s="55"/>
      <c r="N7" s="55"/>
    </row>
    <row r="8" spans="1:27">
      <c r="A8" s="99"/>
      <c r="B8" s="108"/>
      <c r="C8" s="122"/>
      <c r="D8" s="48" t="s">
        <v>26</v>
      </c>
      <c r="E8" s="55"/>
      <c r="F8" s="55"/>
      <c r="G8" s="55"/>
      <c r="H8" s="55"/>
      <c r="I8" s="55"/>
      <c r="J8" s="55"/>
      <c r="K8" s="55"/>
      <c r="L8" s="55"/>
      <c r="M8" s="55"/>
      <c r="N8" s="55"/>
    </row>
    <row r="9" spans="1:27">
      <c r="A9" s="121"/>
      <c r="B9" s="108" t="s">
        <v>27</v>
      </c>
      <c r="C9" s="109" t="s">
        <v>58</v>
      </c>
      <c r="D9" s="52" t="s">
        <v>28</v>
      </c>
      <c r="E9" s="55"/>
      <c r="F9" s="55"/>
      <c r="G9" s="55"/>
      <c r="H9" s="55"/>
      <c r="I9" s="55"/>
      <c r="J9" s="55"/>
      <c r="K9" s="55"/>
      <c r="L9" s="55"/>
      <c r="M9" s="55"/>
      <c r="N9" s="55"/>
    </row>
    <row r="10" spans="1:27">
      <c r="A10" s="121"/>
      <c r="B10" s="108"/>
      <c r="C10" s="109"/>
      <c r="D10" s="54" t="s">
        <v>26</v>
      </c>
      <c r="E10" s="55"/>
      <c r="F10" s="55"/>
      <c r="G10" s="55"/>
      <c r="H10" s="55"/>
      <c r="I10" s="55"/>
      <c r="J10" s="55"/>
      <c r="K10" s="55"/>
      <c r="L10" s="55"/>
      <c r="M10" s="55"/>
      <c r="N10" s="55"/>
    </row>
    <row r="11" spans="1:27">
      <c r="A11" s="121"/>
      <c r="B11" s="108"/>
      <c r="C11" s="109"/>
      <c r="D11" s="52" t="s">
        <v>29</v>
      </c>
      <c r="E11" s="55"/>
      <c r="F11" s="55"/>
      <c r="G11" s="55"/>
      <c r="H11" s="55"/>
      <c r="I11" s="55"/>
      <c r="J11" s="55"/>
      <c r="K11" s="55"/>
      <c r="L11" s="55"/>
      <c r="M11" s="55"/>
      <c r="N11" s="55"/>
    </row>
    <row r="12" spans="1:27">
      <c r="A12" s="121"/>
      <c r="B12" s="108"/>
      <c r="C12" s="109"/>
      <c r="D12" s="54" t="s">
        <v>26</v>
      </c>
      <c r="E12" s="55"/>
      <c r="F12" s="55"/>
      <c r="G12" s="55"/>
      <c r="H12" s="55"/>
      <c r="I12" s="55"/>
      <c r="J12" s="55"/>
      <c r="K12" s="55"/>
      <c r="L12" s="55"/>
      <c r="M12" s="55"/>
      <c r="N12" s="55"/>
    </row>
    <row r="13" spans="1:27">
      <c r="A13" s="121"/>
      <c r="B13" s="108"/>
      <c r="C13" s="109"/>
      <c r="D13" s="52" t="s">
        <v>30</v>
      </c>
      <c r="E13" s="55"/>
      <c r="F13" s="55"/>
      <c r="G13" s="55"/>
      <c r="H13" s="55"/>
      <c r="I13" s="55"/>
      <c r="J13" s="55"/>
      <c r="K13" s="55"/>
      <c r="L13" s="55"/>
      <c r="M13" s="55"/>
      <c r="N13" s="55"/>
    </row>
    <row r="14" spans="1:27">
      <c r="A14" s="121"/>
      <c r="B14" s="108"/>
      <c r="C14" s="109"/>
      <c r="D14" s="54" t="s">
        <v>26</v>
      </c>
      <c r="E14" s="55"/>
      <c r="F14" s="55"/>
      <c r="G14" s="55"/>
      <c r="H14" s="55"/>
      <c r="I14" s="55"/>
      <c r="J14" s="55"/>
      <c r="K14" s="55"/>
      <c r="L14" s="55"/>
      <c r="M14" s="55"/>
      <c r="N14" s="55"/>
    </row>
    <row r="15" spans="1:27">
      <c r="A15" s="50"/>
      <c r="B15" s="37" t="s">
        <v>39</v>
      </c>
      <c r="C15" s="51" t="s">
        <v>40</v>
      </c>
      <c r="D15" s="41"/>
      <c r="E15" s="55"/>
      <c r="F15" s="55"/>
      <c r="G15" s="55"/>
      <c r="H15" s="55"/>
      <c r="I15" s="55"/>
      <c r="J15" s="55"/>
      <c r="K15" s="55"/>
      <c r="L15" s="55"/>
      <c r="M15" s="55"/>
      <c r="N15" s="55"/>
    </row>
    <row r="16" spans="1:27">
      <c r="A16" s="121"/>
      <c r="B16" s="100" t="s">
        <v>44</v>
      </c>
      <c r="C16" s="103" t="s">
        <v>59</v>
      </c>
      <c r="D16" s="57" t="s">
        <v>28</v>
      </c>
      <c r="E16" s="55"/>
      <c r="F16" s="55"/>
      <c r="G16" s="55"/>
      <c r="H16" s="55"/>
      <c r="I16" s="55"/>
      <c r="J16" s="55"/>
      <c r="K16" s="55"/>
      <c r="L16" s="55"/>
      <c r="M16" s="55"/>
      <c r="N16" s="55"/>
    </row>
    <row r="17" spans="1:14">
      <c r="A17" s="121"/>
      <c r="B17" s="101"/>
      <c r="C17" s="104"/>
      <c r="D17" s="58" t="s">
        <v>26</v>
      </c>
      <c r="E17" s="55"/>
      <c r="F17" s="55"/>
      <c r="G17" s="55"/>
      <c r="H17" s="55"/>
      <c r="I17" s="55"/>
      <c r="J17" s="55"/>
      <c r="K17" s="55"/>
      <c r="L17" s="55"/>
      <c r="M17" s="55"/>
      <c r="N17" s="55"/>
    </row>
    <row r="18" spans="1:14">
      <c r="A18" s="121"/>
      <c r="B18" s="101"/>
      <c r="C18" s="104"/>
      <c r="D18" s="57" t="s">
        <v>29</v>
      </c>
      <c r="E18" s="55"/>
      <c r="F18" s="55"/>
      <c r="G18" s="55"/>
      <c r="H18" s="55"/>
      <c r="I18" s="55"/>
      <c r="J18" s="55"/>
      <c r="K18" s="55"/>
      <c r="L18" s="55"/>
      <c r="M18" s="55"/>
      <c r="N18" s="55"/>
    </row>
    <row r="19" spans="1:14">
      <c r="A19" s="121"/>
      <c r="B19" s="101"/>
      <c r="C19" s="104"/>
      <c r="D19" s="58" t="s">
        <v>26</v>
      </c>
      <c r="E19" s="55"/>
      <c r="F19" s="55"/>
      <c r="G19" s="55"/>
      <c r="H19" s="55"/>
      <c r="I19" s="55"/>
      <c r="J19" s="55"/>
      <c r="K19" s="55"/>
      <c r="L19" s="55"/>
      <c r="M19" s="55"/>
      <c r="N19" s="55"/>
    </row>
    <row r="20" spans="1:14">
      <c r="A20" s="121"/>
      <c r="B20" s="101"/>
      <c r="C20" s="104"/>
      <c r="D20" s="57" t="s">
        <v>30</v>
      </c>
      <c r="E20" s="55"/>
      <c r="F20" s="55"/>
      <c r="G20" s="55"/>
      <c r="H20" s="55"/>
      <c r="I20" s="55"/>
      <c r="J20" s="55"/>
      <c r="K20" s="55"/>
      <c r="L20" s="55"/>
      <c r="M20" s="55"/>
      <c r="N20" s="55"/>
    </row>
    <row r="21" spans="1:14">
      <c r="A21" s="121"/>
      <c r="B21" s="102"/>
      <c r="C21" s="105"/>
      <c r="D21" s="58" t="s">
        <v>26</v>
      </c>
      <c r="E21" s="49"/>
      <c r="F21" s="49"/>
      <c r="G21" s="49"/>
      <c r="H21" s="49"/>
      <c r="I21" s="49"/>
      <c r="J21" s="49"/>
      <c r="K21" s="49"/>
      <c r="L21" s="49"/>
      <c r="M21" s="49"/>
      <c r="N21" s="49"/>
    </row>
    <row r="22" spans="1:14" ht="45" customHeight="1">
      <c r="A22" s="44"/>
      <c r="B22" s="38" t="s">
        <v>45</v>
      </c>
      <c r="C22" s="51" t="s">
        <v>46</v>
      </c>
      <c r="D22" s="41"/>
      <c r="E22" s="59"/>
      <c r="F22" s="55"/>
      <c r="G22" s="55"/>
      <c r="H22" s="55"/>
      <c r="I22" s="55"/>
      <c r="J22" s="55"/>
      <c r="K22" s="55"/>
      <c r="L22" s="55"/>
      <c r="M22" s="55"/>
      <c r="N22" s="55"/>
    </row>
    <row r="23" spans="1:14" ht="45">
      <c r="A23" s="41"/>
      <c r="B23" s="37" t="s">
        <v>55</v>
      </c>
      <c r="C23" s="42" t="s">
        <v>65</v>
      </c>
      <c r="D23" s="41"/>
      <c r="E23" s="55"/>
      <c r="F23" s="55"/>
      <c r="G23" s="55"/>
      <c r="H23" s="55"/>
      <c r="I23" s="55"/>
      <c r="J23" s="55"/>
      <c r="K23" s="55"/>
      <c r="L23" s="55"/>
      <c r="M23" s="55"/>
      <c r="N23" s="55"/>
    </row>
    <row r="24" spans="1:14" ht="30">
      <c r="A24" s="41"/>
      <c r="B24" s="37" t="s">
        <v>56</v>
      </c>
      <c r="C24" s="42" t="s">
        <v>57</v>
      </c>
      <c r="D24" s="41"/>
      <c r="E24" s="55"/>
      <c r="F24" s="55"/>
      <c r="G24" s="55"/>
      <c r="H24" s="55"/>
      <c r="I24" s="55"/>
      <c r="J24" s="55"/>
      <c r="K24" s="55"/>
      <c r="L24" s="55"/>
      <c r="M24" s="55"/>
      <c r="N24" s="55"/>
    </row>
    <row r="25" spans="1:14">
      <c r="A25" s="121"/>
      <c r="B25" s="100" t="s">
        <v>60</v>
      </c>
      <c r="C25" s="103" t="s">
        <v>61</v>
      </c>
      <c r="D25" s="57" t="s">
        <v>28</v>
      </c>
      <c r="E25" s="47"/>
      <c r="F25" s="47"/>
      <c r="G25" s="47"/>
      <c r="H25" s="47"/>
      <c r="I25" s="53"/>
      <c r="J25" s="47"/>
      <c r="K25" s="47"/>
      <c r="L25" s="47"/>
      <c r="M25" s="47"/>
      <c r="N25" s="47"/>
    </row>
    <row r="26" spans="1:14">
      <c r="A26" s="121"/>
      <c r="B26" s="101"/>
      <c r="C26" s="104"/>
      <c r="D26" s="58" t="s">
        <v>26</v>
      </c>
      <c r="E26" s="55"/>
      <c r="F26" s="55"/>
      <c r="G26" s="55"/>
      <c r="H26" s="55"/>
      <c r="I26" s="55"/>
      <c r="J26" s="55"/>
      <c r="K26" s="55"/>
      <c r="L26" s="55"/>
      <c r="M26" s="55"/>
      <c r="N26" s="55"/>
    </row>
    <row r="27" spans="1:14">
      <c r="A27" s="121"/>
      <c r="B27" s="101"/>
      <c r="C27" s="104"/>
      <c r="D27" s="57" t="s">
        <v>29</v>
      </c>
      <c r="E27" s="55"/>
      <c r="F27" s="55"/>
      <c r="G27" s="55"/>
      <c r="H27" s="55"/>
      <c r="I27" s="55"/>
      <c r="J27" s="55"/>
      <c r="K27" s="55"/>
      <c r="L27" s="55"/>
      <c r="M27" s="55"/>
      <c r="N27" s="55"/>
    </row>
    <row r="28" spans="1:14">
      <c r="A28" s="121"/>
      <c r="B28" s="101"/>
      <c r="C28" s="104"/>
      <c r="D28" s="58" t="s">
        <v>26</v>
      </c>
      <c r="E28" s="55"/>
      <c r="F28" s="55"/>
      <c r="G28" s="55"/>
      <c r="H28" s="55"/>
      <c r="I28" s="55"/>
      <c r="J28" s="55"/>
      <c r="K28" s="55"/>
      <c r="L28" s="55"/>
      <c r="M28" s="55"/>
      <c r="N28" s="55"/>
    </row>
    <row r="29" spans="1:14">
      <c r="A29" s="121"/>
      <c r="B29" s="101"/>
      <c r="C29" s="104"/>
      <c r="D29" s="57" t="s">
        <v>62</v>
      </c>
      <c r="E29" s="55"/>
      <c r="F29" s="55"/>
      <c r="G29" s="55"/>
      <c r="H29" s="55"/>
      <c r="I29" s="55"/>
      <c r="J29" s="55"/>
      <c r="K29" s="55"/>
      <c r="L29" s="55"/>
      <c r="M29" s="55"/>
      <c r="N29" s="55"/>
    </row>
    <row r="30" spans="1:14">
      <c r="A30" s="121"/>
      <c r="B30" s="102"/>
      <c r="C30" s="105"/>
      <c r="D30" s="58" t="s">
        <v>26</v>
      </c>
      <c r="E30" s="55"/>
      <c r="F30" s="55"/>
      <c r="G30" s="55"/>
      <c r="H30" s="55"/>
      <c r="I30" s="55"/>
      <c r="J30" s="55"/>
      <c r="K30" s="55"/>
      <c r="L30" s="55"/>
      <c r="M30" s="55"/>
      <c r="N30" s="55"/>
    </row>
    <row r="31" spans="1:14" ht="30">
      <c r="A31" s="41"/>
      <c r="B31" s="37" t="s">
        <v>63</v>
      </c>
      <c r="C31" s="40" t="s">
        <v>64</v>
      </c>
      <c r="D31" s="60"/>
      <c r="E31" s="55"/>
      <c r="F31" s="55"/>
      <c r="G31" s="55"/>
      <c r="H31" s="55"/>
      <c r="I31" s="55"/>
      <c r="J31" s="55"/>
      <c r="K31" s="55"/>
      <c r="L31" s="55"/>
      <c r="M31" s="55"/>
      <c r="N31" s="55"/>
    </row>
    <row r="32" spans="1:14">
      <c r="A32" s="106" t="s">
        <v>67</v>
      </c>
      <c r="B32" s="106"/>
      <c r="C32" s="106"/>
      <c r="D32" s="106"/>
      <c r="E32" s="114"/>
      <c r="F32" s="114"/>
      <c r="G32" s="114"/>
      <c r="H32" s="114"/>
      <c r="I32" s="114"/>
      <c r="J32" s="114"/>
      <c r="K32" s="114"/>
      <c r="L32" s="114"/>
      <c r="M32" s="114"/>
      <c r="N32" s="114"/>
    </row>
    <row r="33" spans="1:14" ht="15" customHeight="1">
      <c r="A33" s="99"/>
      <c r="B33" s="108" t="s">
        <v>68</v>
      </c>
      <c r="C33" s="109" t="s">
        <v>404</v>
      </c>
      <c r="D33" s="42" t="s">
        <v>69</v>
      </c>
      <c r="E33" s="55"/>
      <c r="F33" s="55"/>
      <c r="G33" s="55"/>
      <c r="H33" s="55"/>
      <c r="I33" s="55"/>
      <c r="J33" s="55"/>
      <c r="K33" s="55"/>
      <c r="L33" s="55"/>
      <c r="M33" s="55"/>
      <c r="N33" s="55"/>
    </row>
    <row r="34" spans="1:14">
      <c r="A34" s="99"/>
      <c r="B34" s="108"/>
      <c r="C34" s="109"/>
      <c r="D34" s="42" t="s">
        <v>26</v>
      </c>
      <c r="E34" s="55"/>
      <c r="F34" s="55"/>
      <c r="G34" s="55"/>
      <c r="H34" s="55"/>
      <c r="I34" s="55"/>
      <c r="J34" s="55"/>
      <c r="K34" s="55"/>
      <c r="L34" s="55"/>
      <c r="M34" s="55"/>
      <c r="N34" s="55"/>
    </row>
    <row r="35" spans="1:14">
      <c r="A35" s="99"/>
      <c r="B35" s="108"/>
      <c r="C35" s="109"/>
      <c r="D35" s="42" t="s">
        <v>70</v>
      </c>
      <c r="E35" s="55"/>
      <c r="F35" s="55"/>
      <c r="G35" s="55"/>
      <c r="H35" s="55"/>
      <c r="I35" s="55"/>
      <c r="J35" s="55"/>
      <c r="K35" s="55"/>
      <c r="L35" s="55"/>
      <c r="M35" s="55"/>
      <c r="N35" s="55"/>
    </row>
    <row r="36" spans="1:14">
      <c r="A36" s="99"/>
      <c r="B36" s="108"/>
      <c r="C36" s="109"/>
      <c r="D36" s="42" t="s">
        <v>26</v>
      </c>
      <c r="E36" s="55"/>
      <c r="F36" s="55"/>
      <c r="G36" s="55"/>
      <c r="H36" s="55"/>
      <c r="I36" s="55"/>
      <c r="J36" s="55"/>
      <c r="K36" s="55"/>
      <c r="L36" s="55"/>
      <c r="M36" s="55"/>
      <c r="N36" s="55"/>
    </row>
    <row r="37" spans="1:14">
      <c r="A37" s="99"/>
      <c r="B37" s="108"/>
      <c r="C37" s="109"/>
      <c r="D37" s="42" t="s">
        <v>71</v>
      </c>
      <c r="E37" s="55"/>
      <c r="F37" s="55"/>
      <c r="G37" s="55"/>
      <c r="H37" s="55"/>
      <c r="I37" s="55"/>
      <c r="J37" s="55"/>
      <c r="K37" s="55"/>
      <c r="L37" s="55"/>
      <c r="M37" s="55"/>
      <c r="N37" s="55"/>
    </row>
    <row r="38" spans="1:14">
      <c r="A38" s="99"/>
      <c r="B38" s="108"/>
      <c r="C38" s="109"/>
      <c r="D38" s="42" t="s">
        <v>26</v>
      </c>
      <c r="E38" s="55"/>
      <c r="F38" s="55"/>
      <c r="G38" s="55"/>
      <c r="H38" s="55"/>
      <c r="I38" s="55"/>
      <c r="J38" s="55"/>
      <c r="K38" s="55"/>
      <c r="L38" s="55"/>
      <c r="M38" s="55"/>
      <c r="N38" s="55"/>
    </row>
    <row r="39" spans="1:14">
      <c r="A39" s="99"/>
      <c r="B39" s="108"/>
      <c r="C39" s="109"/>
      <c r="D39" s="42" t="s">
        <v>72</v>
      </c>
      <c r="E39" s="55"/>
      <c r="F39" s="55"/>
      <c r="G39" s="55"/>
      <c r="H39" s="55"/>
      <c r="I39" s="55"/>
      <c r="J39" s="55"/>
      <c r="K39" s="55"/>
      <c r="L39" s="55"/>
      <c r="M39" s="55"/>
      <c r="N39" s="55"/>
    </row>
    <row r="40" spans="1:14">
      <c r="A40" s="99"/>
      <c r="B40" s="108"/>
      <c r="C40" s="109"/>
      <c r="D40" s="42" t="s">
        <v>26</v>
      </c>
      <c r="E40" s="55"/>
      <c r="F40" s="55"/>
      <c r="G40" s="55"/>
      <c r="H40" s="55"/>
      <c r="I40" s="55"/>
      <c r="J40" s="55"/>
      <c r="K40" s="55"/>
      <c r="L40" s="55"/>
      <c r="M40" s="55"/>
      <c r="N40" s="55"/>
    </row>
    <row r="41" spans="1:14">
      <c r="A41" s="99"/>
      <c r="B41" s="108"/>
      <c r="C41" s="109"/>
      <c r="D41" s="42" t="s">
        <v>73</v>
      </c>
      <c r="E41" s="55"/>
      <c r="F41" s="55"/>
      <c r="G41" s="55"/>
      <c r="H41" s="55"/>
      <c r="I41" s="55"/>
      <c r="J41" s="55"/>
      <c r="K41" s="55"/>
      <c r="L41" s="55"/>
      <c r="M41" s="55"/>
      <c r="N41" s="55"/>
    </row>
    <row r="42" spans="1:14">
      <c r="A42" s="99"/>
      <c r="B42" s="108"/>
      <c r="C42" s="109"/>
      <c r="D42" s="42" t="s">
        <v>26</v>
      </c>
      <c r="E42" s="55"/>
      <c r="F42" s="55"/>
      <c r="G42" s="55"/>
      <c r="H42" s="55"/>
      <c r="I42" s="55"/>
      <c r="J42" s="55"/>
      <c r="K42" s="55"/>
      <c r="L42" s="55"/>
      <c r="M42" s="55"/>
      <c r="N42" s="55"/>
    </row>
    <row r="43" spans="1:14" ht="15" customHeight="1">
      <c r="A43" s="99"/>
      <c r="B43" s="108" t="s">
        <v>74</v>
      </c>
      <c r="C43" s="115" t="s">
        <v>75</v>
      </c>
      <c r="D43" s="109" t="s">
        <v>29</v>
      </c>
      <c r="E43" s="47"/>
      <c r="F43" s="47"/>
      <c r="G43" s="47"/>
      <c r="H43" s="47"/>
      <c r="I43" s="53"/>
      <c r="J43" s="47"/>
      <c r="K43" s="47"/>
      <c r="L43" s="47"/>
      <c r="M43" s="47"/>
      <c r="N43" s="47"/>
    </row>
    <row r="44" spans="1:14">
      <c r="A44" s="99"/>
      <c r="B44" s="108"/>
      <c r="C44" s="115"/>
      <c r="D44" s="109"/>
      <c r="E44" s="49"/>
      <c r="F44" s="49"/>
      <c r="G44" s="49"/>
      <c r="H44" s="49"/>
      <c r="I44" s="49"/>
      <c r="J44" s="49"/>
      <c r="K44" s="49"/>
      <c r="L44" s="49"/>
      <c r="M44" s="49"/>
      <c r="N44" s="49"/>
    </row>
    <row r="45" spans="1:14">
      <c r="A45" s="99"/>
      <c r="B45" s="108" t="s">
        <v>76</v>
      </c>
      <c r="C45" s="116" t="s">
        <v>405</v>
      </c>
      <c r="D45" s="42" t="s">
        <v>69</v>
      </c>
      <c r="E45" s="55"/>
      <c r="F45" s="55"/>
      <c r="G45" s="55"/>
      <c r="H45" s="55"/>
      <c r="I45" s="55"/>
      <c r="J45" s="55"/>
      <c r="K45" s="55"/>
      <c r="L45" s="55"/>
      <c r="M45" s="55"/>
      <c r="N45" s="55"/>
    </row>
    <row r="46" spans="1:14">
      <c r="A46" s="99"/>
      <c r="B46" s="108"/>
      <c r="C46" s="116"/>
      <c r="D46" s="42" t="s">
        <v>26</v>
      </c>
      <c r="E46" s="55"/>
      <c r="F46" s="55"/>
      <c r="G46" s="55"/>
      <c r="H46" s="55"/>
      <c r="I46" s="55"/>
      <c r="J46" s="55"/>
      <c r="K46" s="55"/>
      <c r="L46" s="55"/>
      <c r="M46" s="55"/>
      <c r="N46" s="55"/>
    </row>
    <row r="47" spans="1:14">
      <c r="A47" s="99"/>
      <c r="B47" s="108"/>
      <c r="C47" s="116"/>
      <c r="D47" s="42" t="s">
        <v>70</v>
      </c>
      <c r="E47" s="55"/>
      <c r="F47" s="55"/>
      <c r="G47" s="55"/>
      <c r="H47" s="55"/>
      <c r="I47" s="55"/>
      <c r="J47" s="55"/>
      <c r="K47" s="55"/>
      <c r="L47" s="55"/>
      <c r="M47" s="55"/>
      <c r="N47" s="55"/>
    </row>
    <row r="48" spans="1:14">
      <c r="A48" s="99"/>
      <c r="B48" s="108"/>
      <c r="C48" s="116"/>
      <c r="D48" s="42" t="s">
        <v>26</v>
      </c>
      <c r="E48" s="55"/>
      <c r="F48" s="55"/>
      <c r="G48" s="55"/>
      <c r="H48" s="55"/>
      <c r="I48" s="55"/>
      <c r="J48" s="55"/>
      <c r="K48" s="55"/>
      <c r="L48" s="55"/>
      <c r="M48" s="55"/>
      <c r="N48" s="55"/>
    </row>
    <row r="49" spans="1:27">
      <c r="A49" s="99"/>
      <c r="B49" s="108"/>
      <c r="C49" s="116"/>
      <c r="D49" s="42" t="s">
        <v>71</v>
      </c>
      <c r="E49" s="55"/>
      <c r="F49" s="55"/>
      <c r="G49" s="55"/>
      <c r="H49" s="55"/>
      <c r="I49" s="55"/>
      <c r="J49" s="55"/>
      <c r="K49" s="55"/>
      <c r="L49" s="55"/>
      <c r="M49" s="55"/>
      <c r="N49" s="55"/>
    </row>
    <row r="50" spans="1:27">
      <c r="A50" s="99"/>
      <c r="B50" s="108"/>
      <c r="C50" s="116"/>
      <c r="D50" s="42" t="s">
        <v>26</v>
      </c>
      <c r="E50" s="55"/>
      <c r="F50" s="55"/>
      <c r="G50" s="55"/>
      <c r="H50" s="55"/>
      <c r="I50" s="55"/>
      <c r="J50" s="55"/>
      <c r="K50" s="55"/>
      <c r="L50" s="55"/>
      <c r="M50" s="55"/>
      <c r="N50" s="55"/>
    </row>
    <row r="51" spans="1:27">
      <c r="A51" s="99"/>
      <c r="B51" s="108"/>
      <c r="C51" s="116"/>
      <c r="D51" s="42" t="s">
        <v>72</v>
      </c>
      <c r="E51" s="55"/>
      <c r="F51" s="55"/>
      <c r="G51" s="55"/>
      <c r="H51" s="55"/>
      <c r="I51" s="55"/>
      <c r="J51" s="55"/>
      <c r="K51" s="55"/>
      <c r="L51" s="55"/>
      <c r="M51" s="55"/>
      <c r="N51" s="55"/>
    </row>
    <row r="52" spans="1:27">
      <c r="A52" s="99"/>
      <c r="B52" s="108"/>
      <c r="C52" s="116"/>
      <c r="D52" s="42" t="s">
        <v>26</v>
      </c>
      <c r="E52" s="55"/>
      <c r="F52" s="55"/>
      <c r="G52" s="55"/>
      <c r="H52" s="55"/>
      <c r="I52" s="55"/>
      <c r="J52" s="55"/>
      <c r="K52" s="55"/>
      <c r="L52" s="55"/>
      <c r="M52" s="55"/>
      <c r="N52" s="55"/>
    </row>
    <row r="53" spans="1:27">
      <c r="A53" s="99"/>
      <c r="B53" s="108"/>
      <c r="C53" s="116"/>
      <c r="D53" s="42" t="s">
        <v>73</v>
      </c>
      <c r="E53" s="55"/>
      <c r="F53" s="55"/>
      <c r="G53" s="55"/>
      <c r="H53" s="55"/>
      <c r="I53" s="55"/>
      <c r="J53" s="55"/>
      <c r="K53" s="55"/>
      <c r="L53" s="55"/>
      <c r="M53" s="55"/>
      <c r="N53" s="55"/>
    </row>
    <row r="54" spans="1:27">
      <c r="A54" s="99"/>
      <c r="B54" s="108"/>
      <c r="C54" s="117"/>
      <c r="D54" s="42" t="s">
        <v>26</v>
      </c>
      <c r="E54" s="55"/>
      <c r="F54" s="55"/>
      <c r="G54" s="55"/>
      <c r="H54" s="55"/>
      <c r="I54" s="55"/>
      <c r="J54" s="55"/>
      <c r="K54" s="55"/>
      <c r="L54" s="55"/>
      <c r="M54" s="55"/>
      <c r="N54" s="55"/>
    </row>
    <row r="55" spans="1:27" ht="15" customHeight="1">
      <c r="A55" s="99"/>
      <c r="B55" s="108" t="s">
        <v>139</v>
      </c>
      <c r="C55" s="103" t="s">
        <v>77</v>
      </c>
      <c r="D55" s="57" t="s">
        <v>28</v>
      </c>
      <c r="E55" s="47"/>
      <c r="F55" s="47"/>
      <c r="G55" s="47"/>
      <c r="H55" s="47"/>
      <c r="I55" s="53"/>
      <c r="J55" s="47"/>
      <c r="K55" s="47"/>
      <c r="L55" s="47"/>
      <c r="M55" s="47"/>
      <c r="N55" s="47"/>
    </row>
    <row r="56" spans="1:27" ht="15" customHeight="1">
      <c r="A56" s="99"/>
      <c r="B56" s="108"/>
      <c r="C56" s="104"/>
      <c r="D56" s="58" t="s">
        <v>26</v>
      </c>
      <c r="E56" s="49"/>
      <c r="F56" s="49"/>
      <c r="G56" s="49"/>
      <c r="H56" s="49"/>
      <c r="I56" s="49"/>
      <c r="J56" s="49"/>
      <c r="K56" s="49"/>
      <c r="L56" s="49"/>
      <c r="M56" s="49"/>
      <c r="N56" s="49"/>
    </row>
    <row r="57" spans="1:27" ht="15" customHeight="1">
      <c r="A57" s="99"/>
      <c r="B57" s="108"/>
      <c r="C57" s="104"/>
      <c r="D57" s="57" t="s">
        <v>29</v>
      </c>
      <c r="E57" s="47"/>
      <c r="F57" s="47"/>
      <c r="G57" s="47"/>
      <c r="H57" s="47"/>
      <c r="I57" s="53"/>
      <c r="J57" s="47"/>
      <c r="K57" s="47"/>
      <c r="L57" s="47"/>
      <c r="M57" s="47"/>
      <c r="N57" s="47"/>
    </row>
    <row r="58" spans="1:27" ht="15" customHeight="1">
      <c r="A58" s="99"/>
      <c r="B58" s="108"/>
      <c r="C58" s="105"/>
      <c r="D58" s="58" t="s">
        <v>26</v>
      </c>
      <c r="E58" s="49"/>
      <c r="F58" s="49"/>
      <c r="G58" s="49"/>
      <c r="H58" s="49"/>
      <c r="I58" s="49"/>
      <c r="J58" s="49"/>
      <c r="K58" s="49"/>
      <c r="L58" s="49"/>
      <c r="M58" s="49"/>
      <c r="N58" s="49"/>
    </row>
    <row r="59" spans="1:27" ht="45">
      <c r="A59" s="61"/>
      <c r="B59" s="37" t="s">
        <v>78</v>
      </c>
      <c r="C59" s="42" t="s">
        <v>79</v>
      </c>
      <c r="D59" s="41"/>
      <c r="E59" s="43"/>
      <c r="F59" s="43"/>
      <c r="G59" s="43"/>
      <c r="H59" s="43"/>
      <c r="I59" s="43"/>
      <c r="J59" s="43"/>
      <c r="K59" s="43"/>
      <c r="L59" s="43"/>
      <c r="M59" s="43"/>
      <c r="N59" s="24"/>
      <c r="P59" s="92">
        <f>COUNTIF(E59:N59,"Yes")</f>
        <v>0</v>
      </c>
      <c r="Q59" s="93" t="str">
        <f>IF(ISERROR(P59/T59),"%",P59/T59*100)</f>
        <v>%</v>
      </c>
      <c r="R59" s="93">
        <f>COUNTIF(E59:N59, "no")</f>
        <v>0</v>
      </c>
      <c r="S59" s="93" t="str">
        <f>IF(ISERROR(R59/T59),"%",R59/T59*100)</f>
        <v>%</v>
      </c>
      <c r="T59" s="93">
        <f>SUM(P59+R59)</f>
        <v>0</v>
      </c>
      <c r="U59" s="93">
        <f>Y59+Z59</f>
        <v>10</v>
      </c>
      <c r="V59" s="93">
        <f>COUNTIF(E59:N59,"NA")</f>
        <v>0</v>
      </c>
      <c r="W59" s="94">
        <f>P59+R59+U59+V59</f>
        <v>10</v>
      </c>
      <c r="X59" s="93"/>
      <c r="Y59" s="95">
        <f>COUNTIF(E59:N59,"FALSE")</f>
        <v>0</v>
      </c>
      <c r="Z59" s="95">
        <f>COUNTIF(E59:N59,"")</f>
        <v>10</v>
      </c>
      <c r="AA59" s="95" t="str">
        <f>IF(U59=W59,"No data", IF(V59=W59,"NA", IF(U59+V59=W59,"NA", Q59)))</f>
        <v>No data</v>
      </c>
    </row>
    <row r="60" spans="1:27" ht="45">
      <c r="A60" s="67"/>
      <c r="B60" s="37" t="s">
        <v>83</v>
      </c>
      <c r="C60" s="42" t="s">
        <v>84</v>
      </c>
      <c r="D60" s="62"/>
      <c r="E60" s="63"/>
      <c r="F60" s="63"/>
      <c r="G60" s="63"/>
      <c r="H60" s="63"/>
      <c r="I60" s="63"/>
      <c r="J60" s="63"/>
      <c r="K60" s="63"/>
      <c r="L60" s="63"/>
      <c r="M60" s="63"/>
      <c r="N60" s="82"/>
      <c r="P60" s="92">
        <f>COUNTIF(E60:N60,"Yes")</f>
        <v>0</v>
      </c>
      <c r="Q60" s="93" t="str">
        <f>IF(ISERROR(P60/T60),"%",P60/T60*100)</f>
        <v>%</v>
      </c>
      <c r="R60" s="93">
        <f>COUNTIF(E60:N60, "no")</f>
        <v>0</v>
      </c>
      <c r="S60" s="93" t="str">
        <f>IF(ISERROR(R60/T60),"%",R60/T60*100)</f>
        <v>%</v>
      </c>
      <c r="T60" s="93">
        <f>SUM(P60+R60)</f>
        <v>0</v>
      </c>
      <c r="U60" s="93">
        <f>Y60+Z60</f>
        <v>10</v>
      </c>
      <c r="V60" s="93">
        <f>COUNTIF(E60:N60,"NA")</f>
        <v>0</v>
      </c>
      <c r="W60" s="94">
        <f>P60+R60+U60+V60</f>
        <v>10</v>
      </c>
      <c r="X60" s="93"/>
      <c r="Y60" s="95">
        <f>COUNTIF(E60:N60,"FALSE")</f>
        <v>0</v>
      </c>
      <c r="Z60" s="95">
        <f>COUNTIF(E60:N60,"")</f>
        <v>10</v>
      </c>
      <c r="AA60" s="95" t="str">
        <f>IF(U60=W60,"No data", IF(V60=W60,"NA", IF(U60+V60=W60,"NA", Q60)))</f>
        <v>No data</v>
      </c>
    </row>
    <row r="61" spans="1:27" ht="45" customHeight="1">
      <c r="A61" s="64"/>
      <c r="B61" s="112" t="s">
        <v>86</v>
      </c>
      <c r="C61" s="56" t="s">
        <v>406</v>
      </c>
      <c r="D61" s="41"/>
      <c r="E61" s="47"/>
      <c r="F61" s="47"/>
      <c r="G61" s="47"/>
      <c r="H61" s="47"/>
      <c r="I61" s="47"/>
      <c r="J61" s="47"/>
      <c r="K61" s="47"/>
      <c r="L61" s="47"/>
      <c r="M61" s="47"/>
      <c r="N61" s="47"/>
    </row>
    <row r="62" spans="1:27" ht="15" customHeight="1">
      <c r="A62" s="65"/>
      <c r="B62" s="113"/>
      <c r="C62" s="56"/>
      <c r="D62" s="4" t="s">
        <v>464</v>
      </c>
      <c r="E62" s="47"/>
      <c r="F62" s="47"/>
      <c r="G62" s="47"/>
      <c r="H62" s="47"/>
      <c r="I62" s="47"/>
      <c r="J62" s="47"/>
      <c r="K62" s="47"/>
      <c r="L62" s="47"/>
      <c r="M62" s="47"/>
      <c r="N62" s="47"/>
    </row>
    <row r="63" spans="1:27" ht="45" customHeight="1">
      <c r="A63" s="96"/>
      <c r="B63" s="37" t="s">
        <v>92</v>
      </c>
      <c r="C63" s="42" t="s">
        <v>93</v>
      </c>
      <c r="D63" s="62"/>
      <c r="E63" s="55"/>
      <c r="F63" s="55"/>
      <c r="G63" s="55"/>
      <c r="H63" s="55"/>
      <c r="I63" s="55"/>
      <c r="J63" s="55"/>
      <c r="K63" s="55"/>
      <c r="L63" s="55"/>
      <c r="M63" s="55"/>
      <c r="N63" s="55"/>
    </row>
    <row r="64" spans="1:27" ht="60" customHeight="1">
      <c r="A64" s="41"/>
      <c r="B64" s="37">
        <v>9</v>
      </c>
      <c r="C64" s="109" t="s">
        <v>94</v>
      </c>
      <c r="D64" s="109"/>
      <c r="E64" s="43"/>
      <c r="F64" s="43"/>
      <c r="G64" s="43"/>
      <c r="H64" s="43"/>
      <c r="I64" s="43"/>
      <c r="J64" s="43"/>
      <c r="K64" s="43"/>
      <c r="L64" s="43"/>
      <c r="M64" s="43"/>
      <c r="N64" s="24"/>
      <c r="P64" s="92">
        <f t="shared" ref="P64:P90" si="0">COUNTIF(E64:N64,"Yes")</f>
        <v>0</v>
      </c>
      <c r="Q64" s="93" t="str">
        <f t="shared" ref="Q64:Q90" si="1">IF(ISERROR(P64/T64),"%",P64/T64*100)</f>
        <v>%</v>
      </c>
      <c r="R64" s="93">
        <f t="shared" ref="R64:R90" si="2">COUNTIF(E64:N64, "no")</f>
        <v>0</v>
      </c>
      <c r="S64" s="93" t="str">
        <f t="shared" ref="S64:S90" si="3">IF(ISERROR(R64/T64),"%",R64/T64*100)</f>
        <v>%</v>
      </c>
      <c r="T64" s="93">
        <f t="shared" ref="T64:T90" si="4">SUM(P64+R64)</f>
        <v>0</v>
      </c>
      <c r="U64" s="93">
        <f t="shared" ref="U64:U90" si="5">Y64+Z64</f>
        <v>10</v>
      </c>
      <c r="V64" s="93">
        <f t="shared" ref="V64:V90" si="6">COUNTIF(E64:N64,"NA")</f>
        <v>0</v>
      </c>
      <c r="W64" s="94">
        <f t="shared" ref="W64:W90" si="7">P64+R64+U64+V64</f>
        <v>10</v>
      </c>
      <c r="X64" s="93"/>
      <c r="Y64" s="95">
        <f t="shared" ref="Y64:Y90" si="8">COUNTIF(E64:N64,"FALSE")</f>
        <v>0</v>
      </c>
      <c r="Z64" s="95">
        <f t="shared" ref="Z64:Z90" si="9">COUNTIF(E64:N64,"")</f>
        <v>10</v>
      </c>
      <c r="AA64" s="95" t="str">
        <f t="shared" ref="AA64:AA90" si="10">IF(U64=W64,"No data", IF(V64=W64,"NA", IF(U64+V64=W64,"NA", Q64)))</f>
        <v>No data</v>
      </c>
    </row>
    <row r="65" spans="1:27" ht="15" customHeight="1">
      <c r="A65" s="111"/>
      <c r="B65" s="108" t="s">
        <v>95</v>
      </c>
      <c r="C65" s="109" t="s">
        <v>96</v>
      </c>
      <c r="D65" s="42" t="s">
        <v>18</v>
      </c>
      <c r="E65" s="49"/>
      <c r="F65" s="49"/>
      <c r="G65" s="49"/>
      <c r="H65" s="49"/>
      <c r="I65" s="49"/>
      <c r="J65" s="49"/>
      <c r="K65" s="49"/>
      <c r="L65" s="49"/>
      <c r="M65" s="49"/>
      <c r="N65" s="49"/>
      <c r="P65" s="92">
        <f t="shared" si="0"/>
        <v>0</v>
      </c>
      <c r="Q65" s="93" t="str">
        <f t="shared" si="1"/>
        <v>%</v>
      </c>
      <c r="R65" s="93">
        <f t="shared" si="2"/>
        <v>0</v>
      </c>
      <c r="S65" s="93" t="str">
        <f t="shared" si="3"/>
        <v>%</v>
      </c>
      <c r="T65" s="93">
        <f t="shared" si="4"/>
        <v>0</v>
      </c>
      <c r="U65" s="93">
        <f t="shared" si="5"/>
        <v>10</v>
      </c>
      <c r="V65" s="93">
        <f t="shared" si="6"/>
        <v>0</v>
      </c>
      <c r="W65" s="94">
        <f t="shared" si="7"/>
        <v>10</v>
      </c>
      <c r="X65" s="93"/>
      <c r="Y65" s="95">
        <f t="shared" si="8"/>
        <v>0</v>
      </c>
      <c r="Z65" s="95">
        <f t="shared" si="9"/>
        <v>10</v>
      </c>
      <c r="AA65" s="95" t="str">
        <f t="shared" si="10"/>
        <v>No data</v>
      </c>
    </row>
    <row r="66" spans="1:27">
      <c r="A66" s="111"/>
      <c r="B66" s="108"/>
      <c r="C66" s="109"/>
      <c r="D66" s="42" t="s">
        <v>97</v>
      </c>
      <c r="E66" s="49"/>
      <c r="F66" s="49"/>
      <c r="G66" s="49"/>
      <c r="H66" s="49"/>
      <c r="I66" s="49"/>
      <c r="J66" s="49"/>
      <c r="K66" s="49"/>
      <c r="L66" s="49"/>
      <c r="M66" s="49"/>
      <c r="N66" s="49"/>
      <c r="P66" s="92">
        <f t="shared" si="0"/>
        <v>0</v>
      </c>
      <c r="Q66" s="93" t="str">
        <f t="shared" si="1"/>
        <v>%</v>
      </c>
      <c r="R66" s="93">
        <f t="shared" si="2"/>
        <v>0</v>
      </c>
      <c r="S66" s="93" t="str">
        <f t="shared" si="3"/>
        <v>%</v>
      </c>
      <c r="T66" s="93">
        <f t="shared" si="4"/>
        <v>0</v>
      </c>
      <c r="U66" s="93">
        <f t="shared" si="5"/>
        <v>10</v>
      </c>
      <c r="V66" s="93">
        <f t="shared" si="6"/>
        <v>0</v>
      </c>
      <c r="W66" s="94">
        <f t="shared" si="7"/>
        <v>10</v>
      </c>
      <c r="X66" s="93"/>
      <c r="Y66" s="95">
        <f t="shared" si="8"/>
        <v>0</v>
      </c>
      <c r="Z66" s="95">
        <f t="shared" si="9"/>
        <v>10</v>
      </c>
      <c r="AA66" s="95" t="str">
        <f t="shared" si="10"/>
        <v>No data</v>
      </c>
    </row>
    <row r="67" spans="1:27">
      <c r="A67" s="111"/>
      <c r="B67" s="108"/>
      <c r="C67" s="109"/>
      <c r="D67" s="42" t="s">
        <v>98</v>
      </c>
      <c r="E67" s="49"/>
      <c r="F67" s="49"/>
      <c r="G67" s="49"/>
      <c r="H67" s="49"/>
      <c r="I67" s="49"/>
      <c r="J67" s="49"/>
      <c r="K67" s="49"/>
      <c r="L67" s="49"/>
      <c r="M67" s="49"/>
      <c r="N67" s="49"/>
      <c r="P67" s="92">
        <f t="shared" si="0"/>
        <v>0</v>
      </c>
      <c r="Q67" s="93" t="str">
        <f t="shared" si="1"/>
        <v>%</v>
      </c>
      <c r="R67" s="93">
        <f t="shared" si="2"/>
        <v>0</v>
      </c>
      <c r="S67" s="93" t="str">
        <f t="shared" si="3"/>
        <v>%</v>
      </c>
      <c r="T67" s="93">
        <f t="shared" si="4"/>
        <v>0</v>
      </c>
      <c r="U67" s="93">
        <f t="shared" si="5"/>
        <v>10</v>
      </c>
      <c r="V67" s="93">
        <f t="shared" si="6"/>
        <v>0</v>
      </c>
      <c r="W67" s="94">
        <f t="shared" si="7"/>
        <v>10</v>
      </c>
      <c r="X67" s="93"/>
      <c r="Y67" s="95">
        <f t="shared" si="8"/>
        <v>0</v>
      </c>
      <c r="Z67" s="95">
        <f t="shared" si="9"/>
        <v>10</v>
      </c>
      <c r="AA67" s="95" t="str">
        <f t="shared" si="10"/>
        <v>No data</v>
      </c>
    </row>
    <row r="68" spans="1:27">
      <c r="A68" s="111"/>
      <c r="B68" s="108"/>
      <c r="C68" s="109"/>
      <c r="D68" s="42" t="s">
        <v>99</v>
      </c>
      <c r="E68" s="49"/>
      <c r="F68" s="49"/>
      <c r="G68" s="49"/>
      <c r="H68" s="49"/>
      <c r="I68" s="49"/>
      <c r="J68" s="49"/>
      <c r="K68" s="49"/>
      <c r="L68" s="49"/>
      <c r="M68" s="49"/>
      <c r="N68" s="49"/>
      <c r="P68" s="92">
        <f t="shared" si="0"/>
        <v>0</v>
      </c>
      <c r="Q68" s="93" t="str">
        <f t="shared" si="1"/>
        <v>%</v>
      </c>
      <c r="R68" s="93">
        <f t="shared" si="2"/>
        <v>0</v>
      </c>
      <c r="S68" s="93" t="str">
        <f t="shared" si="3"/>
        <v>%</v>
      </c>
      <c r="T68" s="93">
        <f t="shared" si="4"/>
        <v>0</v>
      </c>
      <c r="U68" s="93">
        <f t="shared" si="5"/>
        <v>10</v>
      </c>
      <c r="V68" s="93">
        <f t="shared" si="6"/>
        <v>0</v>
      </c>
      <c r="W68" s="94">
        <f t="shared" si="7"/>
        <v>10</v>
      </c>
      <c r="X68" s="93"/>
      <c r="Y68" s="95">
        <f t="shared" si="8"/>
        <v>0</v>
      </c>
      <c r="Z68" s="95">
        <f t="shared" si="9"/>
        <v>10</v>
      </c>
      <c r="AA68" s="95" t="str">
        <f t="shared" si="10"/>
        <v>No data</v>
      </c>
    </row>
    <row r="69" spans="1:27">
      <c r="A69" s="111"/>
      <c r="B69" s="108"/>
      <c r="C69" s="109"/>
      <c r="D69" s="42" t="s">
        <v>100</v>
      </c>
      <c r="E69" s="49"/>
      <c r="F69" s="49"/>
      <c r="G69" s="49"/>
      <c r="H69" s="49"/>
      <c r="I69" s="49"/>
      <c r="J69" s="49"/>
      <c r="K69" s="49"/>
      <c r="L69" s="49"/>
      <c r="M69" s="49"/>
      <c r="N69" s="49"/>
      <c r="P69" s="92">
        <f t="shared" si="0"/>
        <v>0</v>
      </c>
      <c r="Q69" s="93" t="str">
        <f t="shared" si="1"/>
        <v>%</v>
      </c>
      <c r="R69" s="93">
        <f t="shared" si="2"/>
        <v>0</v>
      </c>
      <c r="S69" s="93" t="str">
        <f t="shared" si="3"/>
        <v>%</v>
      </c>
      <c r="T69" s="93">
        <f t="shared" si="4"/>
        <v>0</v>
      </c>
      <c r="U69" s="93">
        <f t="shared" si="5"/>
        <v>10</v>
      </c>
      <c r="V69" s="93">
        <f t="shared" si="6"/>
        <v>0</v>
      </c>
      <c r="W69" s="94">
        <f t="shared" si="7"/>
        <v>10</v>
      </c>
      <c r="X69" s="93"/>
      <c r="Y69" s="95">
        <f t="shared" si="8"/>
        <v>0</v>
      </c>
      <c r="Z69" s="95">
        <f t="shared" si="9"/>
        <v>10</v>
      </c>
      <c r="AA69" s="95" t="str">
        <f t="shared" si="10"/>
        <v>No data</v>
      </c>
    </row>
    <row r="70" spans="1:27">
      <c r="A70" s="111"/>
      <c r="B70" s="108"/>
      <c r="C70" s="109"/>
      <c r="D70" s="42" t="s">
        <v>101</v>
      </c>
      <c r="E70" s="49"/>
      <c r="F70" s="49"/>
      <c r="G70" s="49"/>
      <c r="H70" s="49"/>
      <c r="I70" s="49"/>
      <c r="J70" s="49"/>
      <c r="K70" s="49"/>
      <c r="L70" s="49"/>
      <c r="M70" s="49"/>
      <c r="N70" s="49"/>
      <c r="P70" s="92">
        <f t="shared" si="0"/>
        <v>0</v>
      </c>
      <c r="Q70" s="93" t="str">
        <f t="shared" si="1"/>
        <v>%</v>
      </c>
      <c r="R70" s="93">
        <f t="shared" si="2"/>
        <v>0</v>
      </c>
      <c r="S70" s="93" t="str">
        <f t="shared" si="3"/>
        <v>%</v>
      </c>
      <c r="T70" s="93">
        <f t="shared" si="4"/>
        <v>0</v>
      </c>
      <c r="U70" s="93">
        <f t="shared" si="5"/>
        <v>10</v>
      </c>
      <c r="V70" s="93">
        <f t="shared" si="6"/>
        <v>0</v>
      </c>
      <c r="W70" s="94">
        <f t="shared" si="7"/>
        <v>10</v>
      </c>
      <c r="X70" s="93"/>
      <c r="Y70" s="95">
        <f t="shared" si="8"/>
        <v>0</v>
      </c>
      <c r="Z70" s="95">
        <f t="shared" si="9"/>
        <v>10</v>
      </c>
      <c r="AA70" s="95" t="str">
        <f t="shared" si="10"/>
        <v>No data</v>
      </c>
    </row>
    <row r="71" spans="1:27">
      <c r="A71" s="111"/>
      <c r="B71" s="108"/>
      <c r="C71" s="109"/>
      <c r="D71" s="42" t="s">
        <v>102</v>
      </c>
      <c r="E71" s="49"/>
      <c r="F71" s="49"/>
      <c r="G71" s="49"/>
      <c r="H71" s="49"/>
      <c r="I71" s="49"/>
      <c r="J71" s="49"/>
      <c r="K71" s="49"/>
      <c r="L71" s="49"/>
      <c r="M71" s="49"/>
      <c r="N71" s="49"/>
      <c r="P71" s="92">
        <f t="shared" si="0"/>
        <v>0</v>
      </c>
      <c r="Q71" s="93" t="str">
        <f t="shared" si="1"/>
        <v>%</v>
      </c>
      <c r="R71" s="93">
        <f t="shared" si="2"/>
        <v>0</v>
      </c>
      <c r="S71" s="93" t="str">
        <f t="shared" si="3"/>
        <v>%</v>
      </c>
      <c r="T71" s="93">
        <f t="shared" si="4"/>
        <v>0</v>
      </c>
      <c r="U71" s="93">
        <f t="shared" si="5"/>
        <v>10</v>
      </c>
      <c r="V71" s="93">
        <f t="shared" si="6"/>
        <v>0</v>
      </c>
      <c r="W71" s="94">
        <f t="shared" si="7"/>
        <v>10</v>
      </c>
      <c r="X71" s="93"/>
      <c r="Y71" s="95">
        <f t="shared" si="8"/>
        <v>0</v>
      </c>
      <c r="Z71" s="95">
        <f t="shared" si="9"/>
        <v>10</v>
      </c>
      <c r="AA71" s="95" t="str">
        <f t="shared" si="10"/>
        <v>No data</v>
      </c>
    </row>
    <row r="72" spans="1:27">
      <c r="A72" s="111"/>
      <c r="B72" s="108"/>
      <c r="C72" s="109"/>
      <c r="D72" s="42" t="s">
        <v>103</v>
      </c>
      <c r="E72" s="49"/>
      <c r="F72" s="49"/>
      <c r="G72" s="49"/>
      <c r="H72" s="49"/>
      <c r="I72" s="49"/>
      <c r="J72" s="49"/>
      <c r="K72" s="49"/>
      <c r="L72" s="49"/>
      <c r="M72" s="49"/>
      <c r="N72" s="49"/>
      <c r="P72" s="92">
        <f t="shared" si="0"/>
        <v>0</v>
      </c>
      <c r="Q72" s="93" t="str">
        <f t="shared" si="1"/>
        <v>%</v>
      </c>
      <c r="R72" s="93">
        <f t="shared" si="2"/>
        <v>0</v>
      </c>
      <c r="S72" s="93" t="str">
        <f t="shared" si="3"/>
        <v>%</v>
      </c>
      <c r="T72" s="93">
        <f t="shared" si="4"/>
        <v>0</v>
      </c>
      <c r="U72" s="93">
        <f t="shared" si="5"/>
        <v>10</v>
      </c>
      <c r="V72" s="93">
        <f t="shared" si="6"/>
        <v>0</v>
      </c>
      <c r="W72" s="94">
        <f t="shared" si="7"/>
        <v>10</v>
      </c>
      <c r="X72" s="93"/>
      <c r="Y72" s="95">
        <f t="shared" si="8"/>
        <v>0</v>
      </c>
      <c r="Z72" s="95">
        <f t="shared" si="9"/>
        <v>10</v>
      </c>
      <c r="AA72" s="95" t="str">
        <f t="shared" si="10"/>
        <v>No data</v>
      </c>
    </row>
    <row r="73" spans="1:27">
      <c r="A73" s="111"/>
      <c r="B73" s="108"/>
      <c r="C73" s="109"/>
      <c r="D73" s="42" t="s">
        <v>104</v>
      </c>
      <c r="E73" s="49"/>
      <c r="F73" s="49"/>
      <c r="G73" s="49"/>
      <c r="H73" s="49"/>
      <c r="I73" s="49"/>
      <c r="J73" s="49"/>
      <c r="K73" s="49"/>
      <c r="L73" s="49"/>
      <c r="M73" s="49"/>
      <c r="N73" s="49"/>
      <c r="P73" s="92">
        <f t="shared" si="0"/>
        <v>0</v>
      </c>
      <c r="Q73" s="93" t="str">
        <f t="shared" si="1"/>
        <v>%</v>
      </c>
      <c r="R73" s="93">
        <f t="shared" si="2"/>
        <v>0</v>
      </c>
      <c r="S73" s="93" t="str">
        <f t="shared" si="3"/>
        <v>%</v>
      </c>
      <c r="T73" s="93">
        <f t="shared" si="4"/>
        <v>0</v>
      </c>
      <c r="U73" s="93">
        <f t="shared" si="5"/>
        <v>10</v>
      </c>
      <c r="V73" s="93">
        <f t="shared" si="6"/>
        <v>0</v>
      </c>
      <c r="W73" s="94">
        <f t="shared" si="7"/>
        <v>10</v>
      </c>
      <c r="X73" s="93"/>
      <c r="Y73" s="95">
        <f t="shared" si="8"/>
        <v>0</v>
      </c>
      <c r="Z73" s="95">
        <f t="shared" si="9"/>
        <v>10</v>
      </c>
      <c r="AA73" s="95" t="str">
        <f t="shared" si="10"/>
        <v>No data</v>
      </c>
    </row>
    <row r="74" spans="1:27">
      <c r="A74" s="111"/>
      <c r="B74" s="108"/>
      <c r="C74" s="109"/>
      <c r="D74" s="42" t="s">
        <v>24</v>
      </c>
      <c r="E74" s="49"/>
      <c r="F74" s="49"/>
      <c r="G74" s="49"/>
      <c r="H74" s="49"/>
      <c r="I74" s="49"/>
      <c r="J74" s="49"/>
      <c r="K74" s="49"/>
      <c r="L74" s="49"/>
      <c r="M74" s="49"/>
      <c r="N74" s="49"/>
      <c r="P74" s="92">
        <f t="shared" si="0"/>
        <v>0</v>
      </c>
      <c r="Q74" s="93" t="str">
        <f t="shared" si="1"/>
        <v>%</v>
      </c>
      <c r="R74" s="93">
        <f t="shared" si="2"/>
        <v>0</v>
      </c>
      <c r="S74" s="93" t="str">
        <f t="shared" si="3"/>
        <v>%</v>
      </c>
      <c r="T74" s="93">
        <f t="shared" si="4"/>
        <v>0</v>
      </c>
      <c r="U74" s="93">
        <f t="shared" si="5"/>
        <v>10</v>
      </c>
      <c r="V74" s="93">
        <f t="shared" si="6"/>
        <v>0</v>
      </c>
      <c r="W74" s="94">
        <f t="shared" si="7"/>
        <v>10</v>
      </c>
      <c r="X74" s="93"/>
      <c r="Y74" s="95">
        <f t="shared" si="8"/>
        <v>0</v>
      </c>
      <c r="Z74" s="95">
        <f t="shared" si="9"/>
        <v>10</v>
      </c>
      <c r="AA74" s="95" t="str">
        <f t="shared" si="10"/>
        <v>No data</v>
      </c>
    </row>
    <row r="75" spans="1:27">
      <c r="A75" s="111"/>
      <c r="B75" s="108"/>
      <c r="C75" s="109"/>
      <c r="D75" s="42" t="s">
        <v>105</v>
      </c>
      <c r="E75" s="49"/>
      <c r="F75" s="49"/>
      <c r="G75" s="49"/>
      <c r="H75" s="49"/>
      <c r="I75" s="49"/>
      <c r="J75" s="49"/>
      <c r="K75" s="49"/>
      <c r="L75" s="49"/>
      <c r="M75" s="49"/>
      <c r="N75" s="49"/>
      <c r="P75" s="92">
        <f t="shared" si="0"/>
        <v>0</v>
      </c>
      <c r="Q75" s="93" t="str">
        <f t="shared" si="1"/>
        <v>%</v>
      </c>
      <c r="R75" s="93">
        <f t="shared" si="2"/>
        <v>0</v>
      </c>
      <c r="S75" s="93" t="str">
        <f t="shared" si="3"/>
        <v>%</v>
      </c>
      <c r="T75" s="93">
        <f t="shared" si="4"/>
        <v>0</v>
      </c>
      <c r="U75" s="93">
        <f t="shared" si="5"/>
        <v>10</v>
      </c>
      <c r="V75" s="93">
        <f t="shared" si="6"/>
        <v>0</v>
      </c>
      <c r="W75" s="94">
        <f t="shared" si="7"/>
        <v>10</v>
      </c>
      <c r="X75" s="93"/>
      <c r="Y75" s="95">
        <f t="shared" si="8"/>
        <v>0</v>
      </c>
      <c r="Z75" s="95">
        <f t="shared" si="9"/>
        <v>10</v>
      </c>
      <c r="AA75" s="95" t="str">
        <f t="shared" si="10"/>
        <v>No data</v>
      </c>
    </row>
    <row r="76" spans="1:27">
      <c r="A76" s="111"/>
      <c r="B76" s="108"/>
      <c r="C76" s="109"/>
      <c r="D76" s="42" t="s">
        <v>54</v>
      </c>
      <c r="E76" s="49"/>
      <c r="F76" s="49"/>
      <c r="G76" s="49"/>
      <c r="H76" s="49"/>
      <c r="I76" s="49"/>
      <c r="J76" s="49"/>
      <c r="K76" s="49"/>
      <c r="L76" s="49"/>
      <c r="M76" s="49"/>
      <c r="N76" s="49"/>
      <c r="P76" s="92">
        <f t="shared" si="0"/>
        <v>0</v>
      </c>
      <c r="Q76" s="93" t="str">
        <f t="shared" si="1"/>
        <v>%</v>
      </c>
      <c r="R76" s="93">
        <f t="shared" si="2"/>
        <v>0</v>
      </c>
      <c r="S76" s="93" t="str">
        <f t="shared" si="3"/>
        <v>%</v>
      </c>
      <c r="T76" s="93">
        <f t="shared" si="4"/>
        <v>0</v>
      </c>
      <c r="U76" s="93">
        <f t="shared" si="5"/>
        <v>10</v>
      </c>
      <c r="V76" s="93">
        <f t="shared" si="6"/>
        <v>0</v>
      </c>
      <c r="W76" s="94">
        <f t="shared" si="7"/>
        <v>10</v>
      </c>
      <c r="X76" s="93"/>
      <c r="Y76" s="95">
        <f t="shared" si="8"/>
        <v>0</v>
      </c>
      <c r="Z76" s="95">
        <f t="shared" si="9"/>
        <v>10</v>
      </c>
      <c r="AA76" s="95" t="str">
        <f t="shared" si="10"/>
        <v>No data</v>
      </c>
    </row>
    <row r="77" spans="1:27" ht="30">
      <c r="A77" s="61"/>
      <c r="B77" s="37" t="s">
        <v>106</v>
      </c>
      <c r="C77" s="42" t="s">
        <v>107</v>
      </c>
      <c r="D77" s="41"/>
      <c r="E77" s="24"/>
      <c r="F77" s="24"/>
      <c r="G77" s="43"/>
      <c r="H77" s="43"/>
      <c r="I77" s="43"/>
      <c r="J77" s="43"/>
      <c r="K77" s="43"/>
      <c r="L77" s="43"/>
      <c r="M77" s="43"/>
      <c r="N77" s="24"/>
      <c r="P77" s="92">
        <f t="shared" si="0"/>
        <v>0</v>
      </c>
      <c r="Q77" s="93" t="str">
        <f t="shared" si="1"/>
        <v>%</v>
      </c>
      <c r="R77" s="93">
        <f t="shared" si="2"/>
        <v>0</v>
      </c>
      <c r="S77" s="93" t="str">
        <f t="shared" si="3"/>
        <v>%</v>
      </c>
      <c r="T77" s="93">
        <f t="shared" si="4"/>
        <v>0</v>
      </c>
      <c r="U77" s="93">
        <f t="shared" si="5"/>
        <v>10</v>
      </c>
      <c r="V77" s="93">
        <f t="shared" si="6"/>
        <v>0</v>
      </c>
      <c r="W77" s="94">
        <f t="shared" si="7"/>
        <v>10</v>
      </c>
      <c r="X77" s="93"/>
      <c r="Y77" s="95">
        <f t="shared" si="8"/>
        <v>0</v>
      </c>
      <c r="Z77" s="95">
        <f t="shared" si="9"/>
        <v>10</v>
      </c>
      <c r="AA77" s="95" t="str">
        <f t="shared" si="10"/>
        <v>No data</v>
      </c>
    </row>
    <row r="78" spans="1:27" ht="15" customHeight="1">
      <c r="A78" s="118"/>
      <c r="B78" s="108">
        <v>11</v>
      </c>
      <c r="C78" s="109" t="s">
        <v>108</v>
      </c>
      <c r="D78" s="4" t="s">
        <v>410</v>
      </c>
      <c r="E78" s="43" t="b">
        <f t="shared" ref="E78:F78" si="11">IF(E77="Yes","NA", IF(E77="No",""))</f>
        <v>0</v>
      </c>
      <c r="F78" s="43" t="b">
        <f t="shared" si="11"/>
        <v>0</v>
      </c>
      <c r="G78" s="43" t="b">
        <f t="shared" ref="G78:N78" si="12">IF(G77="Yes","NA", IF(G77="No",""))</f>
        <v>0</v>
      </c>
      <c r="H78" s="43" t="b">
        <f t="shared" si="12"/>
        <v>0</v>
      </c>
      <c r="I78" s="43" t="b">
        <f t="shared" si="12"/>
        <v>0</v>
      </c>
      <c r="J78" s="43" t="b">
        <f t="shared" si="12"/>
        <v>0</v>
      </c>
      <c r="K78" s="43" t="b">
        <f t="shared" si="12"/>
        <v>0</v>
      </c>
      <c r="L78" s="43" t="b">
        <f t="shared" si="12"/>
        <v>0</v>
      </c>
      <c r="M78" s="43" t="b">
        <f t="shared" ref="M78" si="13">IF(M77="Yes","NA", IF(M77="No",""))</f>
        <v>0</v>
      </c>
      <c r="N78" s="43" t="b">
        <f t="shared" si="12"/>
        <v>0</v>
      </c>
      <c r="P78" s="92">
        <f t="shared" si="0"/>
        <v>0</v>
      </c>
      <c r="Q78" s="93" t="str">
        <f t="shared" si="1"/>
        <v>%</v>
      </c>
      <c r="R78" s="93">
        <f t="shared" si="2"/>
        <v>0</v>
      </c>
      <c r="S78" s="93" t="str">
        <f t="shared" si="3"/>
        <v>%</v>
      </c>
      <c r="T78" s="93">
        <f t="shared" si="4"/>
        <v>0</v>
      </c>
      <c r="U78" s="93">
        <f t="shared" si="5"/>
        <v>10</v>
      </c>
      <c r="V78" s="93">
        <f t="shared" si="6"/>
        <v>0</v>
      </c>
      <c r="W78" s="94">
        <f t="shared" si="7"/>
        <v>10</v>
      </c>
      <c r="X78" s="93"/>
      <c r="Y78" s="95">
        <f t="shared" si="8"/>
        <v>10</v>
      </c>
      <c r="Z78" s="95">
        <f t="shared" si="9"/>
        <v>0</v>
      </c>
      <c r="AA78" s="95" t="str">
        <f t="shared" si="10"/>
        <v>No data</v>
      </c>
    </row>
    <row r="79" spans="1:27">
      <c r="A79" s="118"/>
      <c r="B79" s="108"/>
      <c r="C79" s="109"/>
      <c r="D79" s="4" t="s">
        <v>411</v>
      </c>
      <c r="E79" s="43" t="b">
        <f t="shared" ref="E79:F79" si="14">IF(E77="Yes","NA", IF(E77="No",""))</f>
        <v>0</v>
      </c>
      <c r="F79" s="43" t="b">
        <f t="shared" si="14"/>
        <v>0</v>
      </c>
      <c r="G79" s="43" t="b">
        <f t="shared" ref="G79:N79" si="15">IF(G77="Yes","NA", IF(G77="No",""))</f>
        <v>0</v>
      </c>
      <c r="H79" s="43" t="b">
        <f t="shared" si="15"/>
        <v>0</v>
      </c>
      <c r="I79" s="43" t="b">
        <f t="shared" si="15"/>
        <v>0</v>
      </c>
      <c r="J79" s="43" t="b">
        <f t="shared" si="15"/>
        <v>0</v>
      </c>
      <c r="K79" s="43" t="b">
        <f t="shared" si="15"/>
        <v>0</v>
      </c>
      <c r="L79" s="43" t="b">
        <f t="shared" si="15"/>
        <v>0</v>
      </c>
      <c r="M79" s="43" t="b">
        <f t="shared" ref="M79" si="16">IF(M77="Yes","NA", IF(M77="No",""))</f>
        <v>0</v>
      </c>
      <c r="N79" s="43" t="b">
        <f t="shared" si="15"/>
        <v>0</v>
      </c>
      <c r="P79" s="92">
        <f t="shared" si="0"/>
        <v>0</v>
      </c>
      <c r="Q79" s="93" t="str">
        <f t="shared" si="1"/>
        <v>%</v>
      </c>
      <c r="R79" s="93">
        <f t="shared" si="2"/>
        <v>0</v>
      </c>
      <c r="S79" s="93" t="str">
        <f t="shared" si="3"/>
        <v>%</v>
      </c>
      <c r="T79" s="93">
        <f t="shared" si="4"/>
        <v>0</v>
      </c>
      <c r="U79" s="93">
        <f t="shared" si="5"/>
        <v>10</v>
      </c>
      <c r="V79" s="93">
        <f t="shared" si="6"/>
        <v>0</v>
      </c>
      <c r="W79" s="94">
        <f t="shared" si="7"/>
        <v>10</v>
      </c>
      <c r="X79" s="93"/>
      <c r="Y79" s="95">
        <f t="shared" si="8"/>
        <v>10</v>
      </c>
      <c r="Z79" s="95">
        <f t="shared" si="9"/>
        <v>0</v>
      </c>
      <c r="AA79" s="95" t="str">
        <f t="shared" si="10"/>
        <v>No data</v>
      </c>
    </row>
    <row r="80" spans="1:27">
      <c r="A80" s="118"/>
      <c r="B80" s="108"/>
      <c r="C80" s="109"/>
      <c r="D80" s="4" t="s">
        <v>412</v>
      </c>
      <c r="E80" s="43" t="b">
        <f t="shared" ref="E80:F80" si="17">IF(E77="Yes","NA", IF(E77="No",""))</f>
        <v>0</v>
      </c>
      <c r="F80" s="43" t="b">
        <f t="shared" si="17"/>
        <v>0</v>
      </c>
      <c r="G80" s="43" t="b">
        <f t="shared" ref="G80:N80" si="18">IF(G77="Yes","NA", IF(G77="No",""))</f>
        <v>0</v>
      </c>
      <c r="H80" s="43" t="b">
        <f t="shared" si="18"/>
        <v>0</v>
      </c>
      <c r="I80" s="43" t="b">
        <f t="shared" si="18"/>
        <v>0</v>
      </c>
      <c r="J80" s="43" t="b">
        <f t="shared" si="18"/>
        <v>0</v>
      </c>
      <c r="K80" s="43" t="b">
        <f t="shared" si="18"/>
        <v>0</v>
      </c>
      <c r="L80" s="43" t="b">
        <f t="shared" si="18"/>
        <v>0</v>
      </c>
      <c r="M80" s="43" t="b">
        <f t="shared" ref="M80" si="19">IF(M77="Yes","NA", IF(M77="No",""))</f>
        <v>0</v>
      </c>
      <c r="N80" s="43" t="b">
        <f t="shared" si="18"/>
        <v>0</v>
      </c>
      <c r="P80" s="92">
        <f t="shared" si="0"/>
        <v>0</v>
      </c>
      <c r="Q80" s="93" t="str">
        <f t="shared" si="1"/>
        <v>%</v>
      </c>
      <c r="R80" s="93">
        <f t="shared" si="2"/>
        <v>0</v>
      </c>
      <c r="S80" s="93" t="str">
        <f t="shared" si="3"/>
        <v>%</v>
      </c>
      <c r="T80" s="93">
        <f t="shared" si="4"/>
        <v>0</v>
      </c>
      <c r="U80" s="93">
        <f t="shared" si="5"/>
        <v>10</v>
      </c>
      <c r="V80" s="93">
        <f t="shared" si="6"/>
        <v>0</v>
      </c>
      <c r="W80" s="94">
        <f t="shared" si="7"/>
        <v>10</v>
      </c>
      <c r="X80" s="93"/>
      <c r="Y80" s="95">
        <f t="shared" si="8"/>
        <v>10</v>
      </c>
      <c r="Z80" s="95">
        <f t="shared" si="9"/>
        <v>0</v>
      </c>
      <c r="AA80" s="95" t="str">
        <f t="shared" si="10"/>
        <v>No data</v>
      </c>
    </row>
    <row r="81" spans="1:27">
      <c r="A81" s="118"/>
      <c r="B81" s="108"/>
      <c r="C81" s="109"/>
      <c r="D81" s="4" t="s">
        <v>413</v>
      </c>
      <c r="E81" s="43" t="b">
        <f t="shared" ref="E81:F81" si="20">IF(E77="Yes","NA", IF(E77="No",""))</f>
        <v>0</v>
      </c>
      <c r="F81" s="43" t="b">
        <f t="shared" si="20"/>
        <v>0</v>
      </c>
      <c r="G81" s="43" t="b">
        <f t="shared" ref="G81:N81" si="21">IF(G77="Yes","NA", IF(G77="No",""))</f>
        <v>0</v>
      </c>
      <c r="H81" s="43" t="b">
        <f t="shared" si="21"/>
        <v>0</v>
      </c>
      <c r="I81" s="43" t="b">
        <f t="shared" si="21"/>
        <v>0</v>
      </c>
      <c r="J81" s="43" t="b">
        <f t="shared" si="21"/>
        <v>0</v>
      </c>
      <c r="K81" s="43" t="b">
        <f t="shared" si="21"/>
        <v>0</v>
      </c>
      <c r="L81" s="43" t="b">
        <f t="shared" si="21"/>
        <v>0</v>
      </c>
      <c r="M81" s="43" t="b">
        <f t="shared" ref="M81" si="22">IF(M77="Yes","NA", IF(M77="No",""))</f>
        <v>0</v>
      </c>
      <c r="N81" s="43" t="b">
        <f t="shared" si="21"/>
        <v>0</v>
      </c>
      <c r="P81" s="92">
        <f t="shared" si="0"/>
        <v>0</v>
      </c>
      <c r="Q81" s="93" t="str">
        <f t="shared" si="1"/>
        <v>%</v>
      </c>
      <c r="R81" s="93">
        <f t="shared" si="2"/>
        <v>0</v>
      </c>
      <c r="S81" s="93" t="str">
        <f t="shared" si="3"/>
        <v>%</v>
      </c>
      <c r="T81" s="93">
        <f t="shared" si="4"/>
        <v>0</v>
      </c>
      <c r="U81" s="93">
        <f t="shared" si="5"/>
        <v>10</v>
      </c>
      <c r="V81" s="93">
        <f t="shared" si="6"/>
        <v>0</v>
      </c>
      <c r="W81" s="94">
        <f t="shared" si="7"/>
        <v>10</v>
      </c>
      <c r="X81" s="93"/>
      <c r="Y81" s="95">
        <f t="shared" si="8"/>
        <v>10</v>
      </c>
      <c r="Z81" s="95">
        <f t="shared" si="9"/>
        <v>0</v>
      </c>
      <c r="AA81" s="95" t="str">
        <f t="shared" si="10"/>
        <v>No data</v>
      </c>
    </row>
    <row r="82" spans="1:27">
      <c r="A82" s="118"/>
      <c r="B82" s="108"/>
      <c r="C82" s="109"/>
      <c r="D82" s="4" t="s">
        <v>414</v>
      </c>
      <c r="E82" s="43" t="b">
        <f t="shared" ref="E82:F82" si="23">IF(E77="Yes","NA", IF(E77="No",""))</f>
        <v>0</v>
      </c>
      <c r="F82" s="43" t="b">
        <f t="shared" si="23"/>
        <v>0</v>
      </c>
      <c r="G82" s="43" t="b">
        <f t="shared" ref="G82:N82" si="24">IF(G77="Yes","NA", IF(G77="No",""))</f>
        <v>0</v>
      </c>
      <c r="H82" s="43" t="b">
        <f t="shared" si="24"/>
        <v>0</v>
      </c>
      <c r="I82" s="43" t="b">
        <f t="shared" si="24"/>
        <v>0</v>
      </c>
      <c r="J82" s="43" t="b">
        <f t="shared" si="24"/>
        <v>0</v>
      </c>
      <c r="K82" s="43" t="b">
        <f t="shared" si="24"/>
        <v>0</v>
      </c>
      <c r="L82" s="43" t="b">
        <f t="shared" si="24"/>
        <v>0</v>
      </c>
      <c r="M82" s="43" t="b">
        <f t="shared" ref="M82" si="25">IF(M77="Yes","NA", IF(M77="No",""))</f>
        <v>0</v>
      </c>
      <c r="N82" s="43" t="b">
        <f t="shared" si="24"/>
        <v>0</v>
      </c>
      <c r="P82" s="92">
        <f t="shared" si="0"/>
        <v>0</v>
      </c>
      <c r="Q82" s="93" t="str">
        <f t="shared" si="1"/>
        <v>%</v>
      </c>
      <c r="R82" s="93">
        <f t="shared" si="2"/>
        <v>0</v>
      </c>
      <c r="S82" s="93" t="str">
        <f t="shared" si="3"/>
        <v>%</v>
      </c>
      <c r="T82" s="93">
        <f t="shared" si="4"/>
        <v>0</v>
      </c>
      <c r="U82" s="93">
        <f t="shared" si="5"/>
        <v>10</v>
      </c>
      <c r="V82" s="93">
        <f t="shared" si="6"/>
        <v>0</v>
      </c>
      <c r="W82" s="94">
        <f t="shared" si="7"/>
        <v>10</v>
      </c>
      <c r="X82" s="93"/>
      <c r="Y82" s="95">
        <f t="shared" si="8"/>
        <v>10</v>
      </c>
      <c r="Z82" s="95">
        <f t="shared" si="9"/>
        <v>0</v>
      </c>
      <c r="AA82" s="95" t="str">
        <f t="shared" si="10"/>
        <v>No data</v>
      </c>
    </row>
    <row r="83" spans="1:27">
      <c r="A83" s="118"/>
      <c r="B83" s="108"/>
      <c r="C83" s="109"/>
      <c r="D83" s="4" t="s">
        <v>415</v>
      </c>
      <c r="E83" s="43" t="b">
        <f t="shared" ref="E83:F83" si="26">IF(E77="Yes","NA", IF(E77="No",""))</f>
        <v>0</v>
      </c>
      <c r="F83" s="43" t="b">
        <f t="shared" si="26"/>
        <v>0</v>
      </c>
      <c r="G83" s="43" t="b">
        <f t="shared" ref="G83:N83" si="27">IF(G77="Yes","NA", IF(G77="No",""))</f>
        <v>0</v>
      </c>
      <c r="H83" s="43" t="b">
        <f t="shared" si="27"/>
        <v>0</v>
      </c>
      <c r="I83" s="43" t="b">
        <f t="shared" si="27"/>
        <v>0</v>
      </c>
      <c r="J83" s="43" t="b">
        <f t="shared" si="27"/>
        <v>0</v>
      </c>
      <c r="K83" s="43" t="b">
        <f t="shared" si="27"/>
        <v>0</v>
      </c>
      <c r="L83" s="43" t="b">
        <f t="shared" si="27"/>
        <v>0</v>
      </c>
      <c r="M83" s="43" t="b">
        <f t="shared" ref="M83" si="28">IF(M77="Yes","NA", IF(M77="No",""))</f>
        <v>0</v>
      </c>
      <c r="N83" s="43" t="b">
        <f t="shared" si="27"/>
        <v>0</v>
      </c>
      <c r="P83" s="92">
        <f t="shared" si="0"/>
        <v>0</v>
      </c>
      <c r="Q83" s="93" t="str">
        <f t="shared" si="1"/>
        <v>%</v>
      </c>
      <c r="R83" s="93">
        <f t="shared" si="2"/>
        <v>0</v>
      </c>
      <c r="S83" s="93" t="str">
        <f t="shared" si="3"/>
        <v>%</v>
      </c>
      <c r="T83" s="93">
        <f t="shared" si="4"/>
        <v>0</v>
      </c>
      <c r="U83" s="93">
        <f t="shared" si="5"/>
        <v>10</v>
      </c>
      <c r="V83" s="93">
        <f t="shared" si="6"/>
        <v>0</v>
      </c>
      <c r="W83" s="94">
        <f t="shared" si="7"/>
        <v>10</v>
      </c>
      <c r="X83" s="93"/>
      <c r="Y83" s="95">
        <f t="shared" si="8"/>
        <v>10</v>
      </c>
      <c r="Z83" s="95">
        <f t="shared" si="9"/>
        <v>0</v>
      </c>
      <c r="AA83" s="95" t="str">
        <f t="shared" si="10"/>
        <v>No data</v>
      </c>
    </row>
    <row r="84" spans="1:27">
      <c r="A84" s="118"/>
      <c r="B84" s="108"/>
      <c r="C84" s="109"/>
      <c r="D84" s="4" t="s">
        <v>416</v>
      </c>
      <c r="E84" s="43" t="b">
        <f t="shared" ref="E84:F84" si="29">IF(E77="Yes","NA", IF(E77="No",""))</f>
        <v>0</v>
      </c>
      <c r="F84" s="43" t="b">
        <f t="shared" si="29"/>
        <v>0</v>
      </c>
      <c r="G84" s="43" t="b">
        <f t="shared" ref="G84:N84" si="30">IF(G77="Yes","NA", IF(G77="No",""))</f>
        <v>0</v>
      </c>
      <c r="H84" s="43" t="b">
        <f t="shared" si="30"/>
        <v>0</v>
      </c>
      <c r="I84" s="43" t="b">
        <f t="shared" si="30"/>
        <v>0</v>
      </c>
      <c r="J84" s="43" t="b">
        <f t="shared" si="30"/>
        <v>0</v>
      </c>
      <c r="K84" s="43" t="b">
        <f t="shared" si="30"/>
        <v>0</v>
      </c>
      <c r="L84" s="43" t="b">
        <f t="shared" si="30"/>
        <v>0</v>
      </c>
      <c r="M84" s="43" t="b">
        <f t="shared" ref="M84" si="31">IF(M77="Yes","NA", IF(M77="No",""))</f>
        <v>0</v>
      </c>
      <c r="N84" s="43" t="b">
        <f t="shared" si="30"/>
        <v>0</v>
      </c>
      <c r="P84" s="92">
        <f t="shared" si="0"/>
        <v>0</v>
      </c>
      <c r="Q84" s="93" t="str">
        <f t="shared" si="1"/>
        <v>%</v>
      </c>
      <c r="R84" s="93">
        <f t="shared" si="2"/>
        <v>0</v>
      </c>
      <c r="S84" s="93" t="str">
        <f t="shared" si="3"/>
        <v>%</v>
      </c>
      <c r="T84" s="93">
        <f t="shared" si="4"/>
        <v>0</v>
      </c>
      <c r="U84" s="93">
        <f t="shared" si="5"/>
        <v>10</v>
      </c>
      <c r="V84" s="93">
        <f t="shared" si="6"/>
        <v>0</v>
      </c>
      <c r="W84" s="94">
        <f t="shared" si="7"/>
        <v>10</v>
      </c>
      <c r="X84" s="93"/>
      <c r="Y84" s="95">
        <f t="shared" si="8"/>
        <v>10</v>
      </c>
      <c r="Z84" s="95">
        <f t="shared" si="9"/>
        <v>0</v>
      </c>
      <c r="AA84" s="95" t="str">
        <f t="shared" si="10"/>
        <v>No data</v>
      </c>
    </row>
    <row r="85" spans="1:27">
      <c r="A85" s="118"/>
      <c r="B85" s="108"/>
      <c r="C85" s="109"/>
      <c r="D85" s="4" t="s">
        <v>417</v>
      </c>
      <c r="E85" s="43" t="b">
        <f t="shared" ref="E85:F85" si="32">IF(E77="Yes","NA", IF(E77="No",""))</f>
        <v>0</v>
      </c>
      <c r="F85" s="43" t="b">
        <f t="shared" si="32"/>
        <v>0</v>
      </c>
      <c r="G85" s="43" t="b">
        <f t="shared" ref="G85:N85" si="33">IF(G77="Yes","NA", IF(G77="No",""))</f>
        <v>0</v>
      </c>
      <c r="H85" s="43" t="b">
        <f t="shared" si="33"/>
        <v>0</v>
      </c>
      <c r="I85" s="43" t="b">
        <f t="shared" si="33"/>
        <v>0</v>
      </c>
      <c r="J85" s="43" t="b">
        <f t="shared" si="33"/>
        <v>0</v>
      </c>
      <c r="K85" s="43" t="b">
        <f t="shared" si="33"/>
        <v>0</v>
      </c>
      <c r="L85" s="43" t="b">
        <f t="shared" si="33"/>
        <v>0</v>
      </c>
      <c r="M85" s="43" t="b">
        <f t="shared" ref="M85" si="34">IF(M77="Yes","NA", IF(M77="No",""))</f>
        <v>0</v>
      </c>
      <c r="N85" s="43" t="b">
        <f t="shared" si="33"/>
        <v>0</v>
      </c>
      <c r="P85" s="92">
        <f t="shared" si="0"/>
        <v>0</v>
      </c>
      <c r="Q85" s="93" t="str">
        <f t="shared" si="1"/>
        <v>%</v>
      </c>
      <c r="R85" s="93">
        <f t="shared" si="2"/>
        <v>0</v>
      </c>
      <c r="S85" s="93" t="str">
        <f t="shared" si="3"/>
        <v>%</v>
      </c>
      <c r="T85" s="93">
        <f t="shared" si="4"/>
        <v>0</v>
      </c>
      <c r="U85" s="93">
        <f t="shared" si="5"/>
        <v>10</v>
      </c>
      <c r="V85" s="93">
        <f t="shared" si="6"/>
        <v>0</v>
      </c>
      <c r="W85" s="94">
        <f t="shared" si="7"/>
        <v>10</v>
      </c>
      <c r="X85" s="93"/>
      <c r="Y85" s="95">
        <f t="shared" si="8"/>
        <v>10</v>
      </c>
      <c r="Z85" s="95">
        <f t="shared" si="9"/>
        <v>0</v>
      </c>
      <c r="AA85" s="95" t="str">
        <f t="shared" si="10"/>
        <v>No data</v>
      </c>
    </row>
    <row r="86" spans="1:27">
      <c r="A86" s="118"/>
      <c r="B86" s="108"/>
      <c r="C86" s="109"/>
      <c r="D86" s="4" t="s">
        <v>418</v>
      </c>
      <c r="E86" s="43" t="b">
        <f t="shared" ref="E86:F86" si="35">IF(E77="Yes","NA", IF(E77="No",""))</f>
        <v>0</v>
      </c>
      <c r="F86" s="43" t="b">
        <f t="shared" si="35"/>
        <v>0</v>
      </c>
      <c r="G86" s="43" t="b">
        <f t="shared" ref="G86:N86" si="36">IF(G77="Yes","NA", IF(G77="No",""))</f>
        <v>0</v>
      </c>
      <c r="H86" s="43" t="b">
        <f t="shared" si="36"/>
        <v>0</v>
      </c>
      <c r="I86" s="43" t="b">
        <f t="shared" si="36"/>
        <v>0</v>
      </c>
      <c r="J86" s="43" t="b">
        <f t="shared" si="36"/>
        <v>0</v>
      </c>
      <c r="K86" s="43" t="b">
        <f t="shared" si="36"/>
        <v>0</v>
      </c>
      <c r="L86" s="43" t="b">
        <f t="shared" si="36"/>
        <v>0</v>
      </c>
      <c r="M86" s="43" t="b">
        <f t="shared" ref="M86" si="37">IF(M77="Yes","NA", IF(M77="No",""))</f>
        <v>0</v>
      </c>
      <c r="N86" s="43" t="b">
        <f t="shared" si="36"/>
        <v>0</v>
      </c>
      <c r="P86" s="92">
        <f t="shared" si="0"/>
        <v>0</v>
      </c>
      <c r="Q86" s="93" t="str">
        <f t="shared" si="1"/>
        <v>%</v>
      </c>
      <c r="R86" s="93">
        <f t="shared" si="2"/>
        <v>0</v>
      </c>
      <c r="S86" s="93" t="str">
        <f t="shared" si="3"/>
        <v>%</v>
      </c>
      <c r="T86" s="93">
        <f t="shared" si="4"/>
        <v>0</v>
      </c>
      <c r="U86" s="93">
        <f t="shared" si="5"/>
        <v>10</v>
      </c>
      <c r="V86" s="93">
        <f t="shared" si="6"/>
        <v>0</v>
      </c>
      <c r="W86" s="94">
        <f t="shared" si="7"/>
        <v>10</v>
      </c>
      <c r="X86" s="93"/>
      <c r="Y86" s="95">
        <f t="shared" si="8"/>
        <v>10</v>
      </c>
      <c r="Z86" s="95">
        <f t="shared" si="9"/>
        <v>0</v>
      </c>
      <c r="AA86" s="95" t="str">
        <f t="shared" si="10"/>
        <v>No data</v>
      </c>
    </row>
    <row r="87" spans="1:27">
      <c r="A87" s="118"/>
      <c r="B87" s="108"/>
      <c r="C87" s="109"/>
      <c r="D87" s="4" t="s">
        <v>419</v>
      </c>
      <c r="E87" s="43" t="b">
        <f t="shared" ref="E87:F87" si="38">IF(E77="Yes","NA", IF(E77="No",""))</f>
        <v>0</v>
      </c>
      <c r="F87" s="43" t="b">
        <f t="shared" si="38"/>
        <v>0</v>
      </c>
      <c r="G87" s="43" t="b">
        <f t="shared" ref="G87:N87" si="39">IF(G77="Yes","NA", IF(G77="No",""))</f>
        <v>0</v>
      </c>
      <c r="H87" s="43" t="b">
        <f t="shared" si="39"/>
        <v>0</v>
      </c>
      <c r="I87" s="43" t="b">
        <f t="shared" si="39"/>
        <v>0</v>
      </c>
      <c r="J87" s="43" t="b">
        <f t="shared" si="39"/>
        <v>0</v>
      </c>
      <c r="K87" s="43" t="b">
        <f t="shared" si="39"/>
        <v>0</v>
      </c>
      <c r="L87" s="43" t="b">
        <f t="shared" si="39"/>
        <v>0</v>
      </c>
      <c r="M87" s="43" t="b">
        <f t="shared" ref="M87" si="40">IF(M77="Yes","NA", IF(M77="No",""))</f>
        <v>0</v>
      </c>
      <c r="N87" s="43" t="b">
        <f t="shared" si="39"/>
        <v>0</v>
      </c>
      <c r="P87" s="92">
        <f t="shared" si="0"/>
        <v>0</v>
      </c>
      <c r="Q87" s="93" t="str">
        <f t="shared" si="1"/>
        <v>%</v>
      </c>
      <c r="R87" s="93">
        <f t="shared" si="2"/>
        <v>0</v>
      </c>
      <c r="S87" s="93" t="str">
        <f t="shared" si="3"/>
        <v>%</v>
      </c>
      <c r="T87" s="93">
        <f t="shared" si="4"/>
        <v>0</v>
      </c>
      <c r="U87" s="93">
        <f t="shared" si="5"/>
        <v>10</v>
      </c>
      <c r="V87" s="93">
        <f t="shared" si="6"/>
        <v>0</v>
      </c>
      <c r="W87" s="94">
        <f t="shared" si="7"/>
        <v>10</v>
      </c>
      <c r="X87" s="93"/>
      <c r="Y87" s="95">
        <f t="shared" si="8"/>
        <v>10</v>
      </c>
      <c r="Z87" s="95">
        <f t="shared" si="9"/>
        <v>0</v>
      </c>
      <c r="AA87" s="95" t="str">
        <f t="shared" si="10"/>
        <v>No data</v>
      </c>
    </row>
    <row r="88" spans="1:27">
      <c r="A88" s="118"/>
      <c r="B88" s="108"/>
      <c r="C88" s="109"/>
      <c r="D88" s="4" t="s">
        <v>420</v>
      </c>
      <c r="E88" s="43" t="b">
        <f t="shared" ref="E88:F88" si="41">IF(E77="Yes","NA", IF(E77="No",""))</f>
        <v>0</v>
      </c>
      <c r="F88" s="43" t="b">
        <f t="shared" si="41"/>
        <v>0</v>
      </c>
      <c r="G88" s="43" t="b">
        <f t="shared" ref="G88:N88" si="42">IF(G77="Yes","NA", IF(G77="No",""))</f>
        <v>0</v>
      </c>
      <c r="H88" s="43" t="b">
        <f t="shared" si="42"/>
        <v>0</v>
      </c>
      <c r="I88" s="43" t="b">
        <f t="shared" si="42"/>
        <v>0</v>
      </c>
      <c r="J88" s="43" t="b">
        <f t="shared" si="42"/>
        <v>0</v>
      </c>
      <c r="K88" s="43" t="b">
        <f t="shared" si="42"/>
        <v>0</v>
      </c>
      <c r="L88" s="43" t="b">
        <f t="shared" si="42"/>
        <v>0</v>
      </c>
      <c r="M88" s="43" t="b">
        <f t="shared" ref="M88" si="43">IF(M77="Yes","NA", IF(M77="No",""))</f>
        <v>0</v>
      </c>
      <c r="N88" s="43" t="b">
        <f t="shared" si="42"/>
        <v>0</v>
      </c>
      <c r="P88" s="92">
        <f t="shared" si="0"/>
        <v>0</v>
      </c>
      <c r="Q88" s="93" t="str">
        <f t="shared" si="1"/>
        <v>%</v>
      </c>
      <c r="R88" s="93">
        <f t="shared" si="2"/>
        <v>0</v>
      </c>
      <c r="S88" s="93" t="str">
        <f t="shared" si="3"/>
        <v>%</v>
      </c>
      <c r="T88" s="93">
        <f t="shared" si="4"/>
        <v>0</v>
      </c>
      <c r="U88" s="93">
        <f t="shared" si="5"/>
        <v>10</v>
      </c>
      <c r="V88" s="93">
        <f t="shared" si="6"/>
        <v>0</v>
      </c>
      <c r="W88" s="94">
        <f t="shared" si="7"/>
        <v>10</v>
      </c>
      <c r="X88" s="93"/>
      <c r="Y88" s="95">
        <f t="shared" si="8"/>
        <v>10</v>
      </c>
      <c r="Z88" s="95">
        <f t="shared" si="9"/>
        <v>0</v>
      </c>
      <c r="AA88" s="95" t="str">
        <f t="shared" si="10"/>
        <v>No data</v>
      </c>
    </row>
    <row r="89" spans="1:27">
      <c r="A89" s="118"/>
      <c r="B89" s="108"/>
      <c r="C89" s="109"/>
      <c r="D89" s="4" t="s">
        <v>421</v>
      </c>
      <c r="E89" s="43" t="b">
        <f t="shared" ref="E89:F89" si="44">IF(E77="Yes","NA", IF(E77="No",""))</f>
        <v>0</v>
      </c>
      <c r="F89" s="43" t="b">
        <f t="shared" si="44"/>
        <v>0</v>
      </c>
      <c r="G89" s="43" t="b">
        <f t="shared" ref="G89:N89" si="45">IF(G77="Yes","NA", IF(G77="No",""))</f>
        <v>0</v>
      </c>
      <c r="H89" s="43" t="b">
        <f t="shared" si="45"/>
        <v>0</v>
      </c>
      <c r="I89" s="43" t="b">
        <f t="shared" si="45"/>
        <v>0</v>
      </c>
      <c r="J89" s="43" t="b">
        <f t="shared" si="45"/>
        <v>0</v>
      </c>
      <c r="K89" s="43" t="b">
        <f t="shared" si="45"/>
        <v>0</v>
      </c>
      <c r="L89" s="43" t="b">
        <f t="shared" si="45"/>
        <v>0</v>
      </c>
      <c r="M89" s="43" t="b">
        <f t="shared" ref="M89" si="46">IF(M77="Yes","NA", IF(M77="No",""))</f>
        <v>0</v>
      </c>
      <c r="N89" s="43" t="b">
        <f t="shared" si="45"/>
        <v>0</v>
      </c>
      <c r="P89" s="92">
        <f t="shared" si="0"/>
        <v>0</v>
      </c>
      <c r="Q89" s="93" t="str">
        <f t="shared" si="1"/>
        <v>%</v>
      </c>
      <c r="R89" s="93">
        <f t="shared" si="2"/>
        <v>0</v>
      </c>
      <c r="S89" s="93" t="str">
        <f t="shared" si="3"/>
        <v>%</v>
      </c>
      <c r="T89" s="93">
        <f t="shared" si="4"/>
        <v>0</v>
      </c>
      <c r="U89" s="93">
        <f t="shared" si="5"/>
        <v>10</v>
      </c>
      <c r="V89" s="93">
        <f t="shared" si="6"/>
        <v>0</v>
      </c>
      <c r="W89" s="94">
        <f t="shared" si="7"/>
        <v>10</v>
      </c>
      <c r="X89" s="93"/>
      <c r="Y89" s="95">
        <f t="shared" si="8"/>
        <v>10</v>
      </c>
      <c r="Z89" s="95">
        <f t="shared" si="9"/>
        <v>0</v>
      </c>
      <c r="AA89" s="95" t="str">
        <f t="shared" si="10"/>
        <v>No data</v>
      </c>
    </row>
    <row r="90" spans="1:27" ht="30">
      <c r="A90" s="66"/>
      <c r="B90" s="37" t="s">
        <v>109</v>
      </c>
      <c r="C90" s="42" t="s">
        <v>110</v>
      </c>
      <c r="D90" s="41"/>
      <c r="E90" s="43"/>
      <c r="F90" s="43"/>
      <c r="G90" s="43"/>
      <c r="H90" s="43"/>
      <c r="I90" s="43"/>
      <c r="J90" s="43"/>
      <c r="K90" s="43"/>
      <c r="L90" s="43"/>
      <c r="M90" s="43"/>
      <c r="N90" s="24"/>
      <c r="P90" s="92">
        <f t="shared" si="0"/>
        <v>0</v>
      </c>
      <c r="Q90" s="93" t="str">
        <f t="shared" si="1"/>
        <v>%</v>
      </c>
      <c r="R90" s="93">
        <f t="shared" si="2"/>
        <v>0</v>
      </c>
      <c r="S90" s="93" t="str">
        <f t="shared" si="3"/>
        <v>%</v>
      </c>
      <c r="T90" s="93">
        <f t="shared" si="4"/>
        <v>0</v>
      </c>
      <c r="U90" s="93">
        <f t="shared" si="5"/>
        <v>10</v>
      </c>
      <c r="V90" s="93">
        <f t="shared" si="6"/>
        <v>0</v>
      </c>
      <c r="W90" s="94">
        <f t="shared" si="7"/>
        <v>10</v>
      </c>
      <c r="X90" s="93"/>
      <c r="Y90" s="95">
        <f t="shared" si="8"/>
        <v>0</v>
      </c>
      <c r="Z90" s="95">
        <f t="shared" si="9"/>
        <v>10</v>
      </c>
      <c r="AA90" s="95" t="str">
        <f t="shared" si="10"/>
        <v>No data</v>
      </c>
    </row>
    <row r="91" spans="1:27" ht="14.25" customHeight="1">
      <c r="A91" s="119"/>
      <c r="B91" s="108" t="s">
        <v>111</v>
      </c>
      <c r="C91" s="109" t="s">
        <v>120</v>
      </c>
      <c r="D91" s="42" t="s">
        <v>112</v>
      </c>
      <c r="E91" s="24" t="b">
        <f>IF(E90="No","NA", IF(E90="Yes",""))</f>
        <v>0</v>
      </c>
      <c r="F91" s="24" t="b">
        <f t="shared" ref="F91:N91" si="47">IF(F90="No","NA", IF(F90="Yes",""))</f>
        <v>0</v>
      </c>
      <c r="G91" s="24" t="b">
        <f t="shared" si="47"/>
        <v>0</v>
      </c>
      <c r="H91" s="24" t="b">
        <f t="shared" si="47"/>
        <v>0</v>
      </c>
      <c r="I91" s="24" t="b">
        <f t="shared" si="47"/>
        <v>0</v>
      </c>
      <c r="J91" s="24" t="b">
        <f t="shared" si="47"/>
        <v>0</v>
      </c>
      <c r="K91" s="24" t="b">
        <f t="shared" si="47"/>
        <v>0</v>
      </c>
      <c r="L91" s="24" t="b">
        <f t="shared" si="47"/>
        <v>0</v>
      </c>
      <c r="M91" s="24" t="b">
        <f t="shared" si="47"/>
        <v>0</v>
      </c>
      <c r="N91" s="24" t="b">
        <f t="shared" si="47"/>
        <v>0</v>
      </c>
    </row>
    <row r="92" spans="1:27">
      <c r="A92" s="120"/>
      <c r="B92" s="108"/>
      <c r="C92" s="109"/>
      <c r="D92" s="42" t="s">
        <v>113</v>
      </c>
      <c r="E92" s="24" t="b">
        <f>IF(E90="No","NA", IF(E90="Yes",""))</f>
        <v>0</v>
      </c>
      <c r="F92" s="24" t="b">
        <f t="shared" ref="F92:N92" si="48">IF(F90="No","NA", IF(F90="Yes",""))</f>
        <v>0</v>
      </c>
      <c r="G92" s="24" t="b">
        <f t="shared" si="48"/>
        <v>0</v>
      </c>
      <c r="H92" s="24" t="b">
        <f t="shared" si="48"/>
        <v>0</v>
      </c>
      <c r="I92" s="24" t="b">
        <f t="shared" si="48"/>
        <v>0</v>
      </c>
      <c r="J92" s="24" t="b">
        <f t="shared" si="48"/>
        <v>0</v>
      </c>
      <c r="K92" s="24" t="b">
        <f t="shared" si="48"/>
        <v>0</v>
      </c>
      <c r="L92" s="24" t="b">
        <f t="shared" si="48"/>
        <v>0</v>
      </c>
      <c r="M92" s="24" t="b">
        <f t="shared" si="48"/>
        <v>0</v>
      </c>
      <c r="N92" s="24" t="b">
        <f t="shared" si="48"/>
        <v>0</v>
      </c>
    </row>
    <row r="93" spans="1:27">
      <c r="A93" s="120"/>
      <c r="B93" s="108"/>
      <c r="C93" s="109"/>
      <c r="D93" s="42" t="s">
        <v>26</v>
      </c>
      <c r="E93" s="24" t="b">
        <f>IF(E90="No","NA", IF(E90="Yes",""))</f>
        <v>0</v>
      </c>
      <c r="F93" s="24" t="b">
        <f t="shared" ref="F93:N93" si="49">IF(F90="No","NA", IF(F90="Yes",""))</f>
        <v>0</v>
      </c>
      <c r="G93" s="24" t="b">
        <f t="shared" si="49"/>
        <v>0</v>
      </c>
      <c r="H93" s="24" t="b">
        <f t="shared" si="49"/>
        <v>0</v>
      </c>
      <c r="I93" s="24" t="b">
        <f t="shared" si="49"/>
        <v>0</v>
      </c>
      <c r="J93" s="24" t="b">
        <f t="shared" si="49"/>
        <v>0</v>
      </c>
      <c r="K93" s="24" t="b">
        <f t="shared" si="49"/>
        <v>0</v>
      </c>
      <c r="L93" s="24" t="b">
        <f t="shared" si="49"/>
        <v>0</v>
      </c>
      <c r="M93" s="24" t="b">
        <f t="shared" si="49"/>
        <v>0</v>
      </c>
      <c r="N93" s="24" t="b">
        <f t="shared" si="49"/>
        <v>0</v>
      </c>
    </row>
    <row r="94" spans="1:27" ht="15" customHeight="1">
      <c r="A94" s="99"/>
      <c r="B94" s="108" t="s">
        <v>114</v>
      </c>
      <c r="C94" s="109" t="s">
        <v>115</v>
      </c>
      <c r="D94" s="42" t="s">
        <v>116</v>
      </c>
      <c r="E94" s="85" t="b">
        <f>IF(E90="No", "NA", IF(E90="Yes",""))</f>
        <v>0</v>
      </c>
      <c r="F94" s="85" t="b">
        <f t="shared" ref="F94:N94" si="50">IF(F90="No", "NA", IF(F90="Yes",""))</f>
        <v>0</v>
      </c>
      <c r="G94" s="85" t="b">
        <f t="shared" si="50"/>
        <v>0</v>
      </c>
      <c r="H94" s="85" t="b">
        <f t="shared" si="50"/>
        <v>0</v>
      </c>
      <c r="I94" s="85" t="b">
        <f t="shared" si="50"/>
        <v>0</v>
      </c>
      <c r="J94" s="85" t="b">
        <f t="shared" si="50"/>
        <v>0</v>
      </c>
      <c r="K94" s="85" t="b">
        <f t="shared" si="50"/>
        <v>0</v>
      </c>
      <c r="L94" s="85" t="b">
        <f t="shared" si="50"/>
        <v>0</v>
      </c>
      <c r="M94" s="85" t="b">
        <f t="shared" si="50"/>
        <v>0</v>
      </c>
      <c r="N94" s="85" t="b">
        <f t="shared" si="50"/>
        <v>0</v>
      </c>
      <c r="P94" s="92">
        <f t="shared" ref="P94:P99" si="51">COUNTIF(E94:N94,"Yes")</f>
        <v>0</v>
      </c>
      <c r="Q94" s="93" t="str">
        <f t="shared" ref="Q94:Q99" si="52">IF(ISERROR(P94/T94),"%",P94/T94*100)</f>
        <v>%</v>
      </c>
      <c r="R94" s="93">
        <f t="shared" ref="R94:R99" si="53">COUNTIF(E94:N94, "no")</f>
        <v>0</v>
      </c>
      <c r="S94" s="93" t="str">
        <f t="shared" ref="S94:S99" si="54">IF(ISERROR(R94/T94),"%",R94/T94*100)</f>
        <v>%</v>
      </c>
      <c r="T94" s="93">
        <f t="shared" ref="T94:T99" si="55">SUM(P94+R94)</f>
        <v>0</v>
      </c>
      <c r="U94" s="93">
        <f t="shared" ref="U94:U99" si="56">Y94+Z94</f>
        <v>10</v>
      </c>
      <c r="V94" s="93">
        <f t="shared" ref="V94:V99" si="57">COUNTIF(E94:N94,"NA")</f>
        <v>0</v>
      </c>
      <c r="W94" s="94">
        <f t="shared" ref="W94:W99" si="58">P94+R94+U94+V94</f>
        <v>10</v>
      </c>
      <c r="X94" s="93"/>
      <c r="Y94" s="95">
        <f t="shared" ref="Y94:Y99" si="59">COUNTIF(E94:N94,"FALSE")</f>
        <v>10</v>
      </c>
      <c r="Z94" s="95">
        <f t="shared" ref="Z94:Z99" si="60">COUNTIF(E94:N94,"")</f>
        <v>0</v>
      </c>
      <c r="AA94" s="95" t="str">
        <f t="shared" ref="AA94:AA99" si="61">IF(U94=W94,"No data", IF(V94=W94,"NA", IF(U94+V94=W94,"NA", Q94)))</f>
        <v>No data</v>
      </c>
    </row>
    <row r="95" spans="1:27" ht="30" customHeight="1">
      <c r="A95" s="99"/>
      <c r="B95" s="108"/>
      <c r="C95" s="109"/>
      <c r="D95" s="42" t="s">
        <v>117</v>
      </c>
      <c r="E95" s="85" t="b">
        <f>IF(E90="No", "NA", IF(E90="Yes",""))</f>
        <v>0</v>
      </c>
      <c r="F95" s="85" t="b">
        <f t="shared" ref="F95:N95" si="62">IF(F90="No", "NA", IF(F90="Yes",""))</f>
        <v>0</v>
      </c>
      <c r="G95" s="85" t="b">
        <f t="shared" si="62"/>
        <v>0</v>
      </c>
      <c r="H95" s="85" t="b">
        <f t="shared" si="62"/>
        <v>0</v>
      </c>
      <c r="I95" s="85" t="b">
        <f t="shared" si="62"/>
        <v>0</v>
      </c>
      <c r="J95" s="85" t="b">
        <f t="shared" si="62"/>
        <v>0</v>
      </c>
      <c r="K95" s="85" t="b">
        <f t="shared" si="62"/>
        <v>0</v>
      </c>
      <c r="L95" s="85" t="b">
        <f t="shared" si="62"/>
        <v>0</v>
      </c>
      <c r="M95" s="85" t="b">
        <f t="shared" si="62"/>
        <v>0</v>
      </c>
      <c r="N95" s="85" t="b">
        <f t="shared" si="62"/>
        <v>0</v>
      </c>
      <c r="P95" s="92">
        <f t="shared" si="51"/>
        <v>0</v>
      </c>
      <c r="Q95" s="93" t="str">
        <f t="shared" si="52"/>
        <v>%</v>
      </c>
      <c r="R95" s="93">
        <f t="shared" si="53"/>
        <v>0</v>
      </c>
      <c r="S95" s="93" t="str">
        <f t="shared" si="54"/>
        <v>%</v>
      </c>
      <c r="T95" s="93">
        <f t="shared" si="55"/>
        <v>0</v>
      </c>
      <c r="U95" s="93">
        <f t="shared" si="56"/>
        <v>10</v>
      </c>
      <c r="V95" s="93">
        <f t="shared" si="57"/>
        <v>0</v>
      </c>
      <c r="W95" s="94">
        <f t="shared" si="58"/>
        <v>10</v>
      </c>
      <c r="X95" s="93"/>
      <c r="Y95" s="95">
        <f t="shared" si="59"/>
        <v>10</v>
      </c>
      <c r="Z95" s="95">
        <f t="shared" si="60"/>
        <v>0</v>
      </c>
      <c r="AA95" s="95" t="str">
        <f t="shared" si="61"/>
        <v>No data</v>
      </c>
    </row>
    <row r="96" spans="1:27">
      <c r="A96" s="99"/>
      <c r="B96" s="108"/>
      <c r="C96" s="109"/>
      <c r="D96" s="42" t="s">
        <v>119</v>
      </c>
      <c r="E96" s="85" t="b">
        <f>IF(E90="No", "NA", IF(E90="Yes",""))</f>
        <v>0</v>
      </c>
      <c r="F96" s="85" t="b">
        <f t="shared" ref="F96:N96" si="63">IF(F90="No", "NA", IF(F90="Yes",""))</f>
        <v>0</v>
      </c>
      <c r="G96" s="85" t="b">
        <f t="shared" si="63"/>
        <v>0</v>
      </c>
      <c r="H96" s="85" t="b">
        <f t="shared" si="63"/>
        <v>0</v>
      </c>
      <c r="I96" s="85" t="b">
        <f t="shared" si="63"/>
        <v>0</v>
      </c>
      <c r="J96" s="85" t="b">
        <f t="shared" si="63"/>
        <v>0</v>
      </c>
      <c r="K96" s="85" t="b">
        <f t="shared" si="63"/>
        <v>0</v>
      </c>
      <c r="L96" s="85" t="b">
        <f t="shared" si="63"/>
        <v>0</v>
      </c>
      <c r="M96" s="85" t="b">
        <f t="shared" si="63"/>
        <v>0</v>
      </c>
      <c r="N96" s="85" t="b">
        <f t="shared" si="63"/>
        <v>0</v>
      </c>
      <c r="P96" s="92">
        <f t="shared" si="51"/>
        <v>0</v>
      </c>
      <c r="Q96" s="93" t="str">
        <f t="shared" si="52"/>
        <v>%</v>
      </c>
      <c r="R96" s="93">
        <f t="shared" si="53"/>
        <v>0</v>
      </c>
      <c r="S96" s="93" t="str">
        <f t="shared" si="54"/>
        <v>%</v>
      </c>
      <c r="T96" s="93">
        <f t="shared" si="55"/>
        <v>0</v>
      </c>
      <c r="U96" s="93">
        <f t="shared" si="56"/>
        <v>10</v>
      </c>
      <c r="V96" s="93">
        <f t="shared" si="57"/>
        <v>0</v>
      </c>
      <c r="W96" s="94">
        <f t="shared" si="58"/>
        <v>10</v>
      </c>
      <c r="X96" s="93"/>
      <c r="Y96" s="95">
        <f t="shared" si="59"/>
        <v>10</v>
      </c>
      <c r="Z96" s="95">
        <f t="shared" si="60"/>
        <v>0</v>
      </c>
      <c r="AA96" s="95" t="str">
        <f t="shared" si="61"/>
        <v>No data</v>
      </c>
    </row>
    <row r="97" spans="1:27">
      <c r="A97" s="99"/>
      <c r="B97" s="108"/>
      <c r="C97" s="109"/>
      <c r="D97" s="42" t="s">
        <v>118</v>
      </c>
      <c r="E97" s="85" t="b">
        <f>IF(E90="No", "NA", IF(E90="Yes",""))</f>
        <v>0</v>
      </c>
      <c r="F97" s="85" t="b">
        <f t="shared" ref="F97:N97" si="64">IF(F90="No", "NA", IF(F90="Yes",""))</f>
        <v>0</v>
      </c>
      <c r="G97" s="85" t="b">
        <f t="shared" si="64"/>
        <v>0</v>
      </c>
      <c r="H97" s="85" t="b">
        <f t="shared" si="64"/>
        <v>0</v>
      </c>
      <c r="I97" s="85" t="b">
        <f t="shared" si="64"/>
        <v>0</v>
      </c>
      <c r="J97" s="85" t="b">
        <f t="shared" si="64"/>
        <v>0</v>
      </c>
      <c r="K97" s="85" t="b">
        <f t="shared" si="64"/>
        <v>0</v>
      </c>
      <c r="L97" s="85" t="b">
        <f t="shared" si="64"/>
        <v>0</v>
      </c>
      <c r="M97" s="85" t="b">
        <f t="shared" si="64"/>
        <v>0</v>
      </c>
      <c r="N97" s="85" t="b">
        <f t="shared" si="64"/>
        <v>0</v>
      </c>
      <c r="P97" s="92">
        <f t="shared" si="51"/>
        <v>0</v>
      </c>
      <c r="Q97" s="93" t="str">
        <f t="shared" si="52"/>
        <v>%</v>
      </c>
      <c r="R97" s="93">
        <f t="shared" si="53"/>
        <v>0</v>
      </c>
      <c r="S97" s="93" t="str">
        <f t="shared" si="54"/>
        <v>%</v>
      </c>
      <c r="T97" s="93">
        <f t="shared" si="55"/>
        <v>0</v>
      </c>
      <c r="U97" s="93">
        <f t="shared" si="56"/>
        <v>10</v>
      </c>
      <c r="V97" s="93">
        <f t="shared" si="57"/>
        <v>0</v>
      </c>
      <c r="W97" s="94">
        <f t="shared" si="58"/>
        <v>10</v>
      </c>
      <c r="X97" s="93"/>
      <c r="Y97" s="95">
        <f t="shared" si="59"/>
        <v>10</v>
      </c>
      <c r="Z97" s="95">
        <f t="shared" si="60"/>
        <v>0</v>
      </c>
      <c r="AA97" s="95" t="str">
        <f t="shared" si="61"/>
        <v>No data</v>
      </c>
    </row>
    <row r="98" spans="1:27">
      <c r="A98" s="99"/>
      <c r="B98" s="108"/>
      <c r="C98" s="109"/>
      <c r="D98" s="42" t="s">
        <v>54</v>
      </c>
      <c r="E98" s="85" t="b">
        <f>IF(E90="No", "NA", IF(E90="Yes",""))</f>
        <v>0</v>
      </c>
      <c r="F98" s="85" t="b">
        <f t="shared" ref="F98:N98" si="65">IF(F90="No", "NA", IF(F90="Yes",""))</f>
        <v>0</v>
      </c>
      <c r="G98" s="85" t="b">
        <f t="shared" si="65"/>
        <v>0</v>
      </c>
      <c r="H98" s="85" t="b">
        <f t="shared" si="65"/>
        <v>0</v>
      </c>
      <c r="I98" s="85" t="b">
        <f t="shared" si="65"/>
        <v>0</v>
      </c>
      <c r="J98" s="85" t="b">
        <f t="shared" si="65"/>
        <v>0</v>
      </c>
      <c r="K98" s="85" t="b">
        <f t="shared" si="65"/>
        <v>0</v>
      </c>
      <c r="L98" s="85" t="b">
        <f t="shared" si="65"/>
        <v>0</v>
      </c>
      <c r="M98" s="85" t="b">
        <f t="shared" si="65"/>
        <v>0</v>
      </c>
      <c r="N98" s="85" t="b">
        <f t="shared" si="65"/>
        <v>0</v>
      </c>
      <c r="P98" s="92">
        <f t="shared" si="51"/>
        <v>0</v>
      </c>
      <c r="Q98" s="93" t="str">
        <f t="shared" si="52"/>
        <v>%</v>
      </c>
      <c r="R98" s="93">
        <f t="shared" si="53"/>
        <v>0</v>
      </c>
      <c r="S98" s="93" t="str">
        <f t="shared" si="54"/>
        <v>%</v>
      </c>
      <c r="T98" s="93">
        <f t="shared" si="55"/>
        <v>0</v>
      </c>
      <c r="U98" s="93">
        <f t="shared" si="56"/>
        <v>10</v>
      </c>
      <c r="V98" s="93">
        <f t="shared" si="57"/>
        <v>0</v>
      </c>
      <c r="W98" s="94">
        <f t="shared" si="58"/>
        <v>10</v>
      </c>
      <c r="X98" s="93"/>
      <c r="Y98" s="95">
        <f t="shared" si="59"/>
        <v>10</v>
      </c>
      <c r="Z98" s="95">
        <f t="shared" si="60"/>
        <v>0</v>
      </c>
      <c r="AA98" s="95" t="str">
        <f t="shared" si="61"/>
        <v>No data</v>
      </c>
    </row>
    <row r="99" spans="1:27">
      <c r="A99" s="99"/>
      <c r="B99" s="100"/>
      <c r="C99" s="103"/>
      <c r="D99" s="40" t="s">
        <v>26</v>
      </c>
      <c r="E99" s="85" t="b">
        <f>IF(E90="No", "NA", IF(E90="Yes",""))</f>
        <v>0</v>
      </c>
      <c r="F99" s="85" t="b">
        <f t="shared" ref="F99:N99" si="66">IF(F90="No", "NA", IF(F90="Yes",""))</f>
        <v>0</v>
      </c>
      <c r="G99" s="85" t="b">
        <f t="shared" si="66"/>
        <v>0</v>
      </c>
      <c r="H99" s="85" t="b">
        <f t="shared" si="66"/>
        <v>0</v>
      </c>
      <c r="I99" s="85" t="b">
        <f t="shared" si="66"/>
        <v>0</v>
      </c>
      <c r="J99" s="85" t="b">
        <f t="shared" si="66"/>
        <v>0</v>
      </c>
      <c r="K99" s="85" t="b">
        <f t="shared" si="66"/>
        <v>0</v>
      </c>
      <c r="L99" s="85" t="b">
        <f t="shared" si="66"/>
        <v>0</v>
      </c>
      <c r="M99" s="85" t="b">
        <f t="shared" si="66"/>
        <v>0</v>
      </c>
      <c r="N99" s="85" t="b">
        <f t="shared" si="66"/>
        <v>0</v>
      </c>
      <c r="P99" s="92">
        <f t="shared" si="51"/>
        <v>0</v>
      </c>
      <c r="Q99" s="93" t="str">
        <f t="shared" si="52"/>
        <v>%</v>
      </c>
      <c r="R99" s="93">
        <f t="shared" si="53"/>
        <v>0</v>
      </c>
      <c r="S99" s="93" t="str">
        <f t="shared" si="54"/>
        <v>%</v>
      </c>
      <c r="T99" s="93">
        <f t="shared" si="55"/>
        <v>0</v>
      </c>
      <c r="U99" s="93">
        <f t="shared" si="56"/>
        <v>10</v>
      </c>
      <c r="V99" s="93">
        <f t="shared" si="57"/>
        <v>0</v>
      </c>
      <c r="W99" s="94">
        <f t="shared" si="58"/>
        <v>10</v>
      </c>
      <c r="X99" s="93"/>
      <c r="Y99" s="95">
        <f t="shared" si="59"/>
        <v>10</v>
      </c>
      <c r="Z99" s="95">
        <f t="shared" si="60"/>
        <v>0</v>
      </c>
      <c r="AA99" s="95" t="str">
        <f t="shared" si="61"/>
        <v>No data</v>
      </c>
    </row>
    <row r="100" spans="1:27" ht="45" customHeight="1">
      <c r="A100" s="44"/>
      <c r="B100" s="37">
        <v>13</v>
      </c>
      <c r="C100" s="56" t="s">
        <v>121</v>
      </c>
      <c r="D100" s="41"/>
      <c r="E100" s="55"/>
      <c r="F100" s="55"/>
      <c r="G100" s="55"/>
      <c r="H100" s="55"/>
      <c r="I100" s="55"/>
      <c r="J100" s="55"/>
      <c r="K100" s="55"/>
      <c r="L100" s="55"/>
      <c r="M100" s="55"/>
      <c r="N100" s="55"/>
    </row>
    <row r="101" spans="1:27">
      <c r="A101" s="114" t="s">
        <v>125</v>
      </c>
      <c r="B101" s="106"/>
      <c r="C101" s="106"/>
      <c r="D101" s="106"/>
      <c r="E101" s="114"/>
      <c r="F101" s="114"/>
      <c r="G101" s="114"/>
      <c r="H101" s="114"/>
      <c r="I101" s="114"/>
      <c r="J101" s="114"/>
      <c r="K101" s="114"/>
      <c r="L101" s="114"/>
      <c r="M101" s="114"/>
      <c r="N101" s="114"/>
    </row>
    <row r="102" spans="1:27" ht="23.25" customHeight="1">
      <c r="A102" s="123"/>
      <c r="B102" s="108" t="s">
        <v>126</v>
      </c>
      <c r="C102" s="109" t="s">
        <v>134</v>
      </c>
      <c r="D102" s="42" t="s">
        <v>387</v>
      </c>
      <c r="E102" s="24"/>
      <c r="F102" s="24"/>
      <c r="G102" s="24"/>
      <c r="H102" s="43"/>
      <c r="I102" s="43"/>
      <c r="J102" s="43"/>
      <c r="K102" s="43"/>
      <c r="L102" s="43"/>
      <c r="M102" s="43"/>
      <c r="N102" s="24"/>
      <c r="P102" s="92">
        <f>COUNTIF(E102:N102,"Yes")</f>
        <v>0</v>
      </c>
      <c r="Q102" s="93" t="str">
        <f>IF(ISERROR(P102/T102),"%",P102/T102*100)</f>
        <v>%</v>
      </c>
      <c r="R102" s="93">
        <f>COUNTIF(E102:N102, "no")</f>
        <v>0</v>
      </c>
      <c r="S102" s="93" t="str">
        <f>IF(ISERROR(R102/T102),"%",R102/T102*100)</f>
        <v>%</v>
      </c>
      <c r="T102" s="93">
        <f>SUM(P102+R102)</f>
        <v>0</v>
      </c>
      <c r="U102" s="93">
        <f>Y102+Z102</f>
        <v>10</v>
      </c>
      <c r="V102" s="93">
        <f>COUNTIF(E102:N102,"NA")</f>
        <v>0</v>
      </c>
      <c r="W102" s="94">
        <f>P102+R102+U102+V102</f>
        <v>10</v>
      </c>
      <c r="X102" s="93"/>
      <c r="Y102" s="95">
        <f>COUNTIF(E102:N102,"FALSE")</f>
        <v>0</v>
      </c>
      <c r="Z102" s="95">
        <f>COUNTIF(E102:N102,"")</f>
        <v>10</v>
      </c>
      <c r="AA102" s="95" t="str">
        <f>IF(U102=W102,"No data", IF(V102=W102,"NA", IF(U102+V102=W102,"NA", S102)))</f>
        <v>No data</v>
      </c>
    </row>
    <row r="103" spans="1:27" ht="23.25" customHeight="1">
      <c r="A103" s="123"/>
      <c r="B103" s="108"/>
      <c r="C103" s="109"/>
      <c r="D103" s="42" t="s">
        <v>388</v>
      </c>
      <c r="E103" s="24"/>
      <c r="F103" s="24"/>
      <c r="G103" s="24"/>
      <c r="H103" s="24"/>
      <c r="I103" s="43"/>
      <c r="J103" s="43"/>
      <c r="K103" s="43"/>
      <c r="L103" s="43"/>
      <c r="M103" s="43"/>
      <c r="N103" s="24"/>
      <c r="P103" s="92">
        <f>COUNTIF(E103:N103,"Yes")</f>
        <v>0</v>
      </c>
      <c r="Q103" s="93" t="str">
        <f>IF(ISERROR(P103/T103),"%",P103/T103*100)</f>
        <v>%</v>
      </c>
      <c r="R103" s="93">
        <f>COUNTIF(E103:N103, "no")</f>
        <v>0</v>
      </c>
      <c r="S103" s="93" t="str">
        <f>IF(ISERROR(R103/T103),"%",R103/T103*100)</f>
        <v>%</v>
      </c>
      <c r="T103" s="93">
        <f>SUM(P103+R103)</f>
        <v>0</v>
      </c>
      <c r="U103" s="93">
        <f>Y103+Z103</f>
        <v>10</v>
      </c>
      <c r="V103" s="93">
        <f>COUNTIF(E103:N103,"NA")</f>
        <v>0</v>
      </c>
      <c r="W103" s="94">
        <f>P103+R103+U103+V103</f>
        <v>10</v>
      </c>
      <c r="X103" s="93"/>
      <c r="Y103" s="95">
        <f>COUNTIF(E103:N103,"FALSE")</f>
        <v>0</v>
      </c>
      <c r="Z103" s="95">
        <f>COUNTIF(E103:N103,"")</f>
        <v>10</v>
      </c>
      <c r="AA103" s="95" t="str">
        <f>IF(U103=W103,"No data", IF(V103=W103,"NA", IF(U103+V103=W103,"NA", S103)))</f>
        <v>No data</v>
      </c>
    </row>
    <row r="104" spans="1:27">
      <c r="A104" s="41"/>
      <c r="B104" s="37" t="s">
        <v>135</v>
      </c>
      <c r="C104" s="42" t="s">
        <v>136</v>
      </c>
      <c r="D104" s="41"/>
      <c r="E104" s="55"/>
      <c r="F104" s="55"/>
      <c r="G104" s="55"/>
      <c r="H104" s="55"/>
      <c r="I104" s="55"/>
      <c r="J104" s="55"/>
      <c r="K104" s="55"/>
      <c r="L104" s="55"/>
      <c r="M104" s="55"/>
      <c r="N104" s="55"/>
    </row>
    <row r="105" spans="1:27" ht="15" customHeight="1">
      <c r="A105" s="99"/>
      <c r="B105" s="108" t="s">
        <v>137</v>
      </c>
      <c r="C105" s="109" t="s">
        <v>138</v>
      </c>
      <c r="D105" s="42" t="s">
        <v>69</v>
      </c>
      <c r="E105" s="55"/>
      <c r="F105" s="55"/>
      <c r="G105" s="55"/>
      <c r="H105" s="55"/>
      <c r="I105" s="55"/>
      <c r="J105" s="55"/>
      <c r="K105" s="55"/>
      <c r="L105" s="55"/>
      <c r="M105" s="55"/>
      <c r="N105" s="55"/>
    </row>
    <row r="106" spans="1:27">
      <c r="A106" s="99"/>
      <c r="B106" s="108"/>
      <c r="C106" s="109"/>
      <c r="D106" s="42" t="s">
        <v>26</v>
      </c>
      <c r="E106" s="55"/>
      <c r="F106" s="55"/>
      <c r="G106" s="55"/>
      <c r="H106" s="55"/>
      <c r="I106" s="55"/>
      <c r="J106" s="55"/>
      <c r="K106" s="55"/>
      <c r="L106" s="55"/>
      <c r="M106" s="55"/>
      <c r="N106" s="55"/>
    </row>
    <row r="107" spans="1:27">
      <c r="A107" s="99"/>
      <c r="B107" s="108"/>
      <c r="C107" s="109"/>
      <c r="D107" s="42" t="s">
        <v>70</v>
      </c>
      <c r="E107" s="55"/>
      <c r="F107" s="55"/>
      <c r="G107" s="55"/>
      <c r="H107" s="55"/>
      <c r="I107" s="55"/>
      <c r="J107" s="55"/>
      <c r="K107" s="55"/>
      <c r="L107" s="55"/>
      <c r="M107" s="55"/>
      <c r="N107" s="55"/>
    </row>
    <row r="108" spans="1:27">
      <c r="A108" s="99"/>
      <c r="B108" s="108"/>
      <c r="C108" s="109"/>
      <c r="D108" s="42" t="s">
        <v>26</v>
      </c>
      <c r="E108" s="55"/>
      <c r="F108" s="55"/>
      <c r="G108" s="55"/>
      <c r="H108" s="55"/>
      <c r="I108" s="55"/>
      <c r="J108" s="55"/>
      <c r="K108" s="55"/>
      <c r="L108" s="55"/>
      <c r="M108" s="55"/>
      <c r="N108" s="55"/>
    </row>
    <row r="109" spans="1:27">
      <c r="A109" s="99"/>
      <c r="B109" s="108"/>
      <c r="C109" s="109"/>
      <c r="D109" s="42" t="s">
        <v>71</v>
      </c>
      <c r="E109" s="55"/>
      <c r="F109" s="55"/>
      <c r="G109" s="55"/>
      <c r="H109" s="55"/>
      <c r="I109" s="55"/>
      <c r="J109" s="55"/>
      <c r="K109" s="55"/>
      <c r="L109" s="55"/>
      <c r="M109" s="55"/>
      <c r="N109" s="55"/>
    </row>
    <row r="110" spans="1:27">
      <c r="A110" s="99"/>
      <c r="B110" s="108"/>
      <c r="C110" s="109"/>
      <c r="D110" s="42" t="s">
        <v>26</v>
      </c>
      <c r="E110" s="55"/>
      <c r="F110" s="55"/>
      <c r="G110" s="55"/>
      <c r="H110" s="55"/>
      <c r="I110" s="55"/>
      <c r="J110" s="55"/>
      <c r="K110" s="55"/>
      <c r="L110" s="55"/>
      <c r="M110" s="55"/>
      <c r="N110" s="55"/>
    </row>
    <row r="111" spans="1:27">
      <c r="A111" s="99"/>
      <c r="B111" s="108"/>
      <c r="C111" s="109"/>
      <c r="D111" s="42" t="s">
        <v>72</v>
      </c>
      <c r="E111" s="55"/>
      <c r="F111" s="55"/>
      <c r="G111" s="55"/>
      <c r="H111" s="55"/>
      <c r="I111" s="55"/>
      <c r="J111" s="55"/>
      <c r="K111" s="55"/>
      <c r="L111" s="55"/>
      <c r="M111" s="55"/>
      <c r="N111" s="55"/>
    </row>
    <row r="112" spans="1:27">
      <c r="A112" s="99"/>
      <c r="B112" s="108"/>
      <c r="C112" s="109"/>
      <c r="D112" s="42" t="s">
        <v>26</v>
      </c>
      <c r="E112" s="55"/>
      <c r="F112" s="55"/>
      <c r="G112" s="55"/>
      <c r="H112" s="55"/>
      <c r="I112" s="55"/>
      <c r="J112" s="55"/>
      <c r="K112" s="55"/>
      <c r="L112" s="55"/>
      <c r="M112" s="55"/>
      <c r="N112" s="55"/>
    </row>
    <row r="113" spans="1:27">
      <c r="A113" s="99"/>
      <c r="B113" s="108" t="s">
        <v>140</v>
      </c>
      <c r="C113" s="103" t="s">
        <v>141</v>
      </c>
      <c r="D113" s="57" t="s">
        <v>28</v>
      </c>
      <c r="E113" s="55"/>
      <c r="F113" s="55"/>
      <c r="G113" s="55"/>
      <c r="H113" s="55"/>
      <c r="I113" s="55"/>
      <c r="J113" s="55"/>
      <c r="K113" s="55"/>
      <c r="L113" s="55"/>
      <c r="M113" s="55"/>
      <c r="N113" s="55"/>
    </row>
    <row r="114" spans="1:27">
      <c r="A114" s="99"/>
      <c r="B114" s="108"/>
      <c r="C114" s="104"/>
      <c r="D114" s="58" t="s">
        <v>26</v>
      </c>
      <c r="E114" s="55"/>
      <c r="F114" s="55"/>
      <c r="G114" s="55"/>
      <c r="H114" s="55"/>
      <c r="I114" s="55"/>
      <c r="J114" s="55"/>
      <c r="K114" s="55"/>
      <c r="L114" s="55"/>
      <c r="M114" s="55"/>
      <c r="N114" s="55"/>
    </row>
    <row r="115" spans="1:27">
      <c r="A115" s="99"/>
      <c r="B115" s="108"/>
      <c r="C115" s="104"/>
      <c r="D115" s="57" t="s">
        <v>29</v>
      </c>
      <c r="E115" s="55"/>
      <c r="F115" s="55"/>
      <c r="G115" s="55"/>
      <c r="H115" s="55"/>
      <c r="I115" s="55"/>
      <c r="J115" s="55"/>
      <c r="K115" s="55"/>
      <c r="L115" s="55"/>
      <c r="M115" s="55"/>
      <c r="N115" s="55"/>
    </row>
    <row r="116" spans="1:27">
      <c r="A116" s="99"/>
      <c r="B116" s="108"/>
      <c r="C116" s="105"/>
      <c r="D116" s="58" t="s">
        <v>26</v>
      </c>
      <c r="E116" s="55"/>
      <c r="F116" s="55"/>
      <c r="G116" s="55"/>
      <c r="H116" s="55"/>
      <c r="I116" s="55"/>
      <c r="J116" s="55"/>
      <c r="K116" s="55"/>
      <c r="L116" s="55"/>
      <c r="M116" s="55"/>
      <c r="N116" s="55"/>
    </row>
    <row r="117" spans="1:27" ht="75">
      <c r="A117" s="41"/>
      <c r="B117" s="37" t="s">
        <v>143</v>
      </c>
      <c r="C117" s="42" t="s">
        <v>142</v>
      </c>
      <c r="D117" s="41"/>
      <c r="E117" s="43"/>
      <c r="F117" s="43"/>
      <c r="G117" s="43"/>
      <c r="H117" s="43"/>
      <c r="I117" s="43"/>
      <c r="J117" s="43"/>
      <c r="K117" s="43"/>
      <c r="L117" s="43"/>
      <c r="M117" s="43"/>
      <c r="N117" s="24"/>
      <c r="P117" s="92">
        <f>COUNTIF(E117:N117,"Yes")</f>
        <v>0</v>
      </c>
      <c r="Q117" s="93" t="str">
        <f>IF(ISERROR(P117/T117),"%",P117/T117*100)</f>
        <v>%</v>
      </c>
      <c r="R117" s="93">
        <f>COUNTIF(E117:N117, "no")</f>
        <v>0</v>
      </c>
      <c r="S117" s="93" t="str">
        <f>IF(ISERROR(R117/T117),"%",R117/T117*100)</f>
        <v>%</v>
      </c>
      <c r="T117" s="93">
        <f>SUM(P117+R117)</f>
        <v>0</v>
      </c>
      <c r="U117" s="93">
        <f>Y117+Z117</f>
        <v>10</v>
      </c>
      <c r="V117" s="93">
        <f>COUNTIF(E117:N117,"NA")</f>
        <v>0</v>
      </c>
      <c r="W117" s="94">
        <f>P117+R117+U117+V117</f>
        <v>10</v>
      </c>
      <c r="X117" s="93"/>
      <c r="Y117" s="95">
        <f>COUNTIF(E117:N117,"FALSE")</f>
        <v>0</v>
      </c>
      <c r="Z117" s="95">
        <f>COUNTIF(E117:N117,"")</f>
        <v>10</v>
      </c>
      <c r="AA117" s="95" t="str">
        <f>IF(U117=W117,"No data", IF(V117=W117,"NA", IF(U117+V117=W117,"NA", Q117)))</f>
        <v>No data</v>
      </c>
    </row>
    <row r="118" spans="1:27" ht="30">
      <c r="A118" s="41"/>
      <c r="B118" s="37" t="s">
        <v>144</v>
      </c>
      <c r="C118" s="42" t="s">
        <v>145</v>
      </c>
      <c r="D118" s="41"/>
      <c r="E118" s="55"/>
      <c r="F118" s="55"/>
      <c r="G118" s="55"/>
      <c r="H118" s="55"/>
      <c r="I118" s="55"/>
      <c r="J118" s="55"/>
      <c r="K118" s="55"/>
      <c r="L118" s="55"/>
      <c r="M118" s="55"/>
      <c r="N118" s="55"/>
    </row>
    <row r="119" spans="1:27" ht="44.25" customHeight="1">
      <c r="A119" s="41"/>
      <c r="B119" s="37" t="s">
        <v>146</v>
      </c>
      <c r="C119" s="42" t="s">
        <v>147</v>
      </c>
      <c r="D119" s="41"/>
      <c r="E119" s="24"/>
      <c r="F119" s="24"/>
      <c r="G119" s="43"/>
      <c r="H119" s="43"/>
      <c r="I119" s="43"/>
      <c r="J119" s="43"/>
      <c r="K119" s="43"/>
      <c r="L119" s="43"/>
      <c r="M119" s="43"/>
      <c r="N119" s="24"/>
      <c r="P119" s="92">
        <f>COUNTIF(E119:N119,"Yes")</f>
        <v>0</v>
      </c>
      <c r="Q119" s="93" t="str">
        <f>IF(ISERROR(P119/T119),"%",P119/T119*100)</f>
        <v>%</v>
      </c>
      <c r="R119" s="93">
        <f>COUNTIF(E119:N119, "no")</f>
        <v>0</v>
      </c>
      <c r="S119" s="93" t="str">
        <f>IF(ISERROR(R119/T119),"%",R119/T119*100)</f>
        <v>%</v>
      </c>
      <c r="T119" s="93">
        <f>SUM(P119+R119)</f>
        <v>0</v>
      </c>
      <c r="U119" s="93">
        <f>Y119+Z119</f>
        <v>10</v>
      </c>
      <c r="V119" s="93">
        <f>COUNTIF(E119:N119,"NA")</f>
        <v>0</v>
      </c>
      <c r="W119" s="94">
        <f>P119+R119+U119+V119</f>
        <v>10</v>
      </c>
      <c r="X119" s="93"/>
      <c r="Y119" s="95">
        <f>COUNTIF(E119:N119,"FALSE")</f>
        <v>0</v>
      </c>
      <c r="Z119" s="95">
        <f>COUNTIF(E119:N119,"")</f>
        <v>10</v>
      </c>
      <c r="AA119" s="95" t="str">
        <f>IF(U119=W119,"No data", IF(V119=W119,"NA", IF(U119+V119=W119,"NA", Q119)))</f>
        <v>No data</v>
      </c>
    </row>
    <row r="120" spans="1:27" ht="30">
      <c r="A120" s="41"/>
      <c r="B120" s="37" t="s">
        <v>148</v>
      </c>
      <c r="C120" s="42" t="s">
        <v>150</v>
      </c>
      <c r="D120" s="41"/>
      <c r="E120" s="43" t="b">
        <f t="shared" ref="E120" si="67">IF(E119="No","NA", IF(E119="NA","NA", IF(E119="Yes","")))</f>
        <v>0</v>
      </c>
      <c r="F120" s="43" t="b">
        <f t="shared" ref="F120:N120" si="68">IF(F119="No","NA", IF(F119="NA","NA", IF(F119="Yes","")))</f>
        <v>0</v>
      </c>
      <c r="G120" s="43" t="b">
        <f t="shared" si="68"/>
        <v>0</v>
      </c>
      <c r="H120" s="43" t="b">
        <f t="shared" si="68"/>
        <v>0</v>
      </c>
      <c r="I120" s="43" t="b">
        <f t="shared" si="68"/>
        <v>0</v>
      </c>
      <c r="J120" s="43" t="b">
        <f t="shared" si="68"/>
        <v>0</v>
      </c>
      <c r="K120" s="43" t="b">
        <f t="shared" si="68"/>
        <v>0</v>
      </c>
      <c r="L120" s="43" t="b">
        <f t="shared" si="68"/>
        <v>0</v>
      </c>
      <c r="M120" s="43" t="b">
        <f t="shared" si="68"/>
        <v>0</v>
      </c>
      <c r="N120" s="43" t="b">
        <f t="shared" si="68"/>
        <v>0</v>
      </c>
    </row>
    <row r="121" spans="1:27" ht="30">
      <c r="A121" s="41"/>
      <c r="B121" s="37" t="s">
        <v>151</v>
      </c>
      <c r="C121" s="42" t="s">
        <v>152</v>
      </c>
      <c r="D121" s="41"/>
      <c r="E121" s="43" t="b">
        <f t="shared" ref="E121" si="69">IF(E119="No","NA", IF(E119="NA","NA", IF(E119="Yes","")))</f>
        <v>0</v>
      </c>
      <c r="F121" s="43" t="b">
        <f t="shared" ref="F121:N121" si="70">IF(F119="No","NA", IF(F119="NA","NA", IF(F119="Yes","")))</f>
        <v>0</v>
      </c>
      <c r="G121" s="43" t="b">
        <f t="shared" si="70"/>
        <v>0</v>
      </c>
      <c r="H121" s="43" t="b">
        <f t="shared" si="70"/>
        <v>0</v>
      </c>
      <c r="I121" s="43" t="b">
        <f t="shared" si="70"/>
        <v>0</v>
      </c>
      <c r="J121" s="43" t="b">
        <f t="shared" si="70"/>
        <v>0</v>
      </c>
      <c r="K121" s="43" t="b">
        <f t="shared" si="70"/>
        <v>0</v>
      </c>
      <c r="L121" s="43" t="b">
        <f t="shared" si="70"/>
        <v>0</v>
      </c>
      <c r="M121" s="43" t="b">
        <f t="shared" si="70"/>
        <v>0</v>
      </c>
      <c r="N121" s="43" t="b">
        <f t="shared" si="70"/>
        <v>0</v>
      </c>
    </row>
    <row r="122" spans="1:27" ht="30">
      <c r="A122" s="41"/>
      <c r="B122" s="37" t="s">
        <v>153</v>
      </c>
      <c r="C122" s="42" t="s">
        <v>154</v>
      </c>
      <c r="D122" s="41"/>
      <c r="E122" s="43" t="b">
        <f t="shared" ref="E122" si="71">IF(E119="No","NA", IF(E119="NA","NA", IF(E119="Yes","")))</f>
        <v>0</v>
      </c>
      <c r="F122" s="43" t="b">
        <f t="shared" ref="F122:N122" si="72">IF(F119="No","NA", IF(F119="NA","NA", IF(F119="Yes","")))</f>
        <v>0</v>
      </c>
      <c r="G122" s="43" t="b">
        <f t="shared" si="72"/>
        <v>0</v>
      </c>
      <c r="H122" s="43" t="b">
        <f t="shared" si="72"/>
        <v>0</v>
      </c>
      <c r="I122" s="43" t="b">
        <f t="shared" si="72"/>
        <v>0</v>
      </c>
      <c r="J122" s="43" t="b">
        <f t="shared" si="72"/>
        <v>0</v>
      </c>
      <c r="K122" s="43" t="b">
        <f t="shared" si="72"/>
        <v>0</v>
      </c>
      <c r="L122" s="43" t="b">
        <f t="shared" si="72"/>
        <v>0</v>
      </c>
      <c r="M122" s="43" t="b">
        <f t="shared" si="72"/>
        <v>0</v>
      </c>
      <c r="N122" s="43" t="b">
        <f t="shared" si="72"/>
        <v>0</v>
      </c>
    </row>
    <row r="123" spans="1:27" ht="30">
      <c r="A123" s="99"/>
      <c r="B123" s="108" t="s">
        <v>155</v>
      </c>
      <c r="C123" s="109" t="s">
        <v>175</v>
      </c>
      <c r="D123" s="4" t="s">
        <v>441</v>
      </c>
      <c r="E123" s="43" t="b">
        <f t="shared" ref="E123" si="73">IF(E119="No","NA", IF(E119="NA","NA", IF(E119="Yes","")))</f>
        <v>0</v>
      </c>
      <c r="F123" s="43" t="b">
        <f t="shared" ref="F123:M123" si="74">IF(F119="No","NA", IF(F119="NA","NA", IF(F119="Yes","")))</f>
        <v>0</v>
      </c>
      <c r="G123" s="43" t="b">
        <f t="shared" si="74"/>
        <v>0</v>
      </c>
      <c r="H123" s="43" t="b">
        <f t="shared" si="74"/>
        <v>0</v>
      </c>
      <c r="I123" s="43" t="b">
        <f t="shared" si="74"/>
        <v>0</v>
      </c>
      <c r="J123" s="43" t="b">
        <f t="shared" si="74"/>
        <v>0</v>
      </c>
      <c r="K123" s="43" t="b">
        <f t="shared" si="74"/>
        <v>0</v>
      </c>
      <c r="L123" s="43" t="b">
        <f t="shared" si="74"/>
        <v>0</v>
      </c>
      <c r="M123" s="43" t="b">
        <f t="shared" si="74"/>
        <v>0</v>
      </c>
      <c r="N123" s="43" t="b">
        <f t="shared" ref="N123" si="75">IF(N119="No","NA", IF(N119="NA","NA", IF(N119="Yes","")))</f>
        <v>0</v>
      </c>
      <c r="P123" s="92">
        <f t="shared" ref="P123:P129" si="76">COUNTIF(E123:N123,"Yes")</f>
        <v>0</v>
      </c>
      <c r="Q123" s="93" t="str">
        <f t="shared" ref="Q123:Q129" si="77">IF(ISERROR(P123/T123),"%",P123/T123*100)</f>
        <v>%</v>
      </c>
      <c r="R123" s="93">
        <f t="shared" ref="R123:R129" si="78">COUNTIF(E123:N123, "no")</f>
        <v>0</v>
      </c>
      <c r="S123" s="93" t="str">
        <f t="shared" ref="S123:S129" si="79">IF(ISERROR(R123/T123),"%",R123/T123*100)</f>
        <v>%</v>
      </c>
      <c r="T123" s="93">
        <f t="shared" ref="T123:T129" si="80">SUM(P123+R123)</f>
        <v>0</v>
      </c>
      <c r="U123" s="93">
        <f t="shared" ref="U123:U129" si="81">Y123+Z123</f>
        <v>10</v>
      </c>
      <c r="V123" s="93">
        <f t="shared" ref="V123:V129" si="82">COUNTIF(E123:N123,"NA")</f>
        <v>0</v>
      </c>
      <c r="W123" s="94">
        <f t="shared" ref="W123:W129" si="83">P123+R123+U123+V123</f>
        <v>10</v>
      </c>
      <c r="X123" s="93"/>
      <c r="Y123" s="95">
        <f t="shared" ref="Y123:Y129" si="84">COUNTIF(E123:N123,"FALSE")</f>
        <v>10</v>
      </c>
      <c r="Z123" s="95">
        <f t="shared" ref="Z123:Z129" si="85">COUNTIF(E123:N123,"")</f>
        <v>0</v>
      </c>
      <c r="AA123" s="95" t="str">
        <f t="shared" ref="AA123:AA129" si="86">IF(U123=W123,"No data", IF(V123=W123,"NA", IF(U123+V123=W123,"NA", S123)))</f>
        <v>No data</v>
      </c>
    </row>
    <row r="124" spans="1:27" ht="30">
      <c r="A124" s="99"/>
      <c r="B124" s="108"/>
      <c r="C124" s="109"/>
      <c r="D124" s="4" t="s">
        <v>442</v>
      </c>
      <c r="E124" s="43" t="b">
        <f t="shared" ref="E124" si="87">IF(E119="No","NA", IF(E119="NA","NA", IF(E119="Yes","")))</f>
        <v>0</v>
      </c>
      <c r="F124" s="43" t="b">
        <f t="shared" ref="F124:M124" si="88">IF(F119="No","NA", IF(F119="NA","NA", IF(F119="Yes","")))</f>
        <v>0</v>
      </c>
      <c r="G124" s="43" t="b">
        <f t="shared" si="88"/>
        <v>0</v>
      </c>
      <c r="H124" s="43" t="b">
        <f t="shared" si="88"/>
        <v>0</v>
      </c>
      <c r="I124" s="43" t="b">
        <f t="shared" si="88"/>
        <v>0</v>
      </c>
      <c r="J124" s="43" t="b">
        <f t="shared" si="88"/>
        <v>0</v>
      </c>
      <c r="K124" s="43" t="b">
        <f t="shared" si="88"/>
        <v>0</v>
      </c>
      <c r="L124" s="43" t="b">
        <f t="shared" si="88"/>
        <v>0</v>
      </c>
      <c r="M124" s="43" t="b">
        <f t="shared" si="88"/>
        <v>0</v>
      </c>
      <c r="N124" s="43" t="b">
        <f t="shared" ref="N124" si="89">IF(N119="No","NA", IF(N119="NA","NA", IF(N119="Yes","")))</f>
        <v>0</v>
      </c>
      <c r="P124" s="92">
        <f t="shared" si="76"/>
        <v>0</v>
      </c>
      <c r="Q124" s="93" t="str">
        <f t="shared" si="77"/>
        <v>%</v>
      </c>
      <c r="R124" s="93">
        <f t="shared" si="78"/>
        <v>0</v>
      </c>
      <c r="S124" s="93" t="str">
        <f t="shared" si="79"/>
        <v>%</v>
      </c>
      <c r="T124" s="93">
        <f t="shared" si="80"/>
        <v>0</v>
      </c>
      <c r="U124" s="93">
        <f t="shared" si="81"/>
        <v>10</v>
      </c>
      <c r="V124" s="93">
        <f t="shared" si="82"/>
        <v>0</v>
      </c>
      <c r="W124" s="94">
        <f t="shared" si="83"/>
        <v>10</v>
      </c>
      <c r="X124" s="93"/>
      <c r="Y124" s="95">
        <f t="shared" si="84"/>
        <v>10</v>
      </c>
      <c r="Z124" s="95">
        <f t="shared" si="85"/>
        <v>0</v>
      </c>
      <c r="AA124" s="95" t="str">
        <f t="shared" si="86"/>
        <v>No data</v>
      </c>
    </row>
    <row r="125" spans="1:27">
      <c r="A125" s="99"/>
      <c r="B125" s="108"/>
      <c r="C125" s="109"/>
      <c r="D125" s="4" t="s">
        <v>443</v>
      </c>
      <c r="E125" s="43" t="b">
        <f t="shared" ref="E125" si="90">IF(E119="No","NA", IF(E119="NA","NA", IF(E119="Yes","")))</f>
        <v>0</v>
      </c>
      <c r="F125" s="43" t="b">
        <f t="shared" ref="F125:M125" si="91">IF(F119="No","NA", IF(F119="NA","NA", IF(F119="Yes","")))</f>
        <v>0</v>
      </c>
      <c r="G125" s="43" t="b">
        <f t="shared" si="91"/>
        <v>0</v>
      </c>
      <c r="H125" s="43" t="b">
        <f t="shared" si="91"/>
        <v>0</v>
      </c>
      <c r="I125" s="43" t="b">
        <f t="shared" si="91"/>
        <v>0</v>
      </c>
      <c r="J125" s="43" t="b">
        <f t="shared" si="91"/>
        <v>0</v>
      </c>
      <c r="K125" s="43" t="b">
        <f t="shared" si="91"/>
        <v>0</v>
      </c>
      <c r="L125" s="43" t="b">
        <f t="shared" si="91"/>
        <v>0</v>
      </c>
      <c r="M125" s="43" t="b">
        <f t="shared" si="91"/>
        <v>0</v>
      </c>
      <c r="N125" s="43" t="b">
        <f t="shared" ref="N125" si="92">IF(N119="No","NA", IF(N119="NA","NA", IF(N119="Yes","")))</f>
        <v>0</v>
      </c>
      <c r="P125" s="92">
        <f t="shared" si="76"/>
        <v>0</v>
      </c>
      <c r="Q125" s="93" t="str">
        <f t="shared" si="77"/>
        <v>%</v>
      </c>
      <c r="R125" s="93">
        <f t="shared" si="78"/>
        <v>0</v>
      </c>
      <c r="S125" s="93" t="str">
        <f t="shared" si="79"/>
        <v>%</v>
      </c>
      <c r="T125" s="93">
        <f t="shared" si="80"/>
        <v>0</v>
      </c>
      <c r="U125" s="93">
        <f t="shared" si="81"/>
        <v>10</v>
      </c>
      <c r="V125" s="93">
        <f t="shared" si="82"/>
        <v>0</v>
      </c>
      <c r="W125" s="94">
        <f t="shared" si="83"/>
        <v>10</v>
      </c>
      <c r="X125" s="93"/>
      <c r="Y125" s="95">
        <f t="shared" si="84"/>
        <v>10</v>
      </c>
      <c r="Z125" s="95">
        <f t="shared" si="85"/>
        <v>0</v>
      </c>
      <c r="AA125" s="95" t="str">
        <f t="shared" si="86"/>
        <v>No data</v>
      </c>
    </row>
    <row r="126" spans="1:27" ht="30" customHeight="1">
      <c r="A126" s="99"/>
      <c r="B126" s="108"/>
      <c r="C126" s="109"/>
      <c r="D126" s="4" t="s">
        <v>444</v>
      </c>
      <c r="E126" s="43" t="b">
        <f t="shared" ref="E126" si="93">IF(E119="No","NA", IF(E119="NA","NA", IF(E119="Yes","")))</f>
        <v>0</v>
      </c>
      <c r="F126" s="43" t="b">
        <f t="shared" ref="F126:M126" si="94">IF(F119="No","NA", IF(F119="NA","NA", IF(F119="Yes","")))</f>
        <v>0</v>
      </c>
      <c r="G126" s="43" t="b">
        <f t="shared" si="94"/>
        <v>0</v>
      </c>
      <c r="H126" s="43" t="b">
        <f t="shared" si="94"/>
        <v>0</v>
      </c>
      <c r="I126" s="43" t="b">
        <f t="shared" si="94"/>
        <v>0</v>
      </c>
      <c r="J126" s="43" t="b">
        <f t="shared" si="94"/>
        <v>0</v>
      </c>
      <c r="K126" s="43" t="b">
        <f t="shared" si="94"/>
        <v>0</v>
      </c>
      <c r="L126" s="43" t="b">
        <f t="shared" si="94"/>
        <v>0</v>
      </c>
      <c r="M126" s="43" t="b">
        <f t="shared" si="94"/>
        <v>0</v>
      </c>
      <c r="N126" s="43" t="b">
        <f t="shared" ref="N126" si="95">IF(N119="No","NA", IF(N119="NA","NA", IF(N119="Yes","")))</f>
        <v>0</v>
      </c>
      <c r="P126" s="92">
        <f t="shared" si="76"/>
        <v>0</v>
      </c>
      <c r="Q126" s="93" t="str">
        <f t="shared" si="77"/>
        <v>%</v>
      </c>
      <c r="R126" s="93">
        <f t="shared" si="78"/>
        <v>0</v>
      </c>
      <c r="S126" s="93" t="str">
        <f t="shared" si="79"/>
        <v>%</v>
      </c>
      <c r="T126" s="93">
        <f t="shared" si="80"/>
        <v>0</v>
      </c>
      <c r="U126" s="93">
        <f t="shared" si="81"/>
        <v>10</v>
      </c>
      <c r="V126" s="93">
        <f t="shared" si="82"/>
        <v>0</v>
      </c>
      <c r="W126" s="94">
        <f t="shared" si="83"/>
        <v>10</v>
      </c>
      <c r="X126" s="93"/>
      <c r="Y126" s="95">
        <f t="shared" si="84"/>
        <v>10</v>
      </c>
      <c r="Z126" s="95">
        <f t="shared" si="85"/>
        <v>0</v>
      </c>
      <c r="AA126" s="95" t="str">
        <f t="shared" si="86"/>
        <v>No data</v>
      </c>
    </row>
    <row r="127" spans="1:27">
      <c r="A127" s="99"/>
      <c r="B127" s="108"/>
      <c r="C127" s="109"/>
      <c r="D127" s="4" t="s">
        <v>445</v>
      </c>
      <c r="E127" s="43" t="b">
        <f t="shared" ref="E127" si="96">IF(E119="No","NA", IF(E119="NA","NA", IF(E119="Yes","")))</f>
        <v>0</v>
      </c>
      <c r="F127" s="43" t="b">
        <f t="shared" ref="F127:M127" si="97">IF(F119="No","NA", IF(F119="NA","NA", IF(F119="Yes","")))</f>
        <v>0</v>
      </c>
      <c r="G127" s="43" t="b">
        <f t="shared" si="97"/>
        <v>0</v>
      </c>
      <c r="H127" s="43" t="b">
        <f t="shared" si="97"/>
        <v>0</v>
      </c>
      <c r="I127" s="43" t="b">
        <f t="shared" si="97"/>
        <v>0</v>
      </c>
      <c r="J127" s="43" t="b">
        <f t="shared" si="97"/>
        <v>0</v>
      </c>
      <c r="K127" s="43" t="b">
        <f t="shared" si="97"/>
        <v>0</v>
      </c>
      <c r="L127" s="43" t="b">
        <f t="shared" si="97"/>
        <v>0</v>
      </c>
      <c r="M127" s="43" t="b">
        <f t="shared" si="97"/>
        <v>0</v>
      </c>
      <c r="N127" s="43" t="b">
        <f t="shared" ref="N127" si="98">IF(N119="No","NA", IF(N119="NA","NA", IF(N119="Yes","")))</f>
        <v>0</v>
      </c>
      <c r="P127" s="92">
        <f t="shared" si="76"/>
        <v>0</v>
      </c>
      <c r="Q127" s="93" t="str">
        <f t="shared" si="77"/>
        <v>%</v>
      </c>
      <c r="R127" s="93">
        <f t="shared" si="78"/>
        <v>0</v>
      </c>
      <c r="S127" s="93" t="str">
        <f t="shared" si="79"/>
        <v>%</v>
      </c>
      <c r="T127" s="93">
        <f t="shared" si="80"/>
        <v>0</v>
      </c>
      <c r="U127" s="93">
        <f t="shared" si="81"/>
        <v>10</v>
      </c>
      <c r="V127" s="93">
        <f t="shared" si="82"/>
        <v>0</v>
      </c>
      <c r="W127" s="94">
        <f t="shared" si="83"/>
        <v>10</v>
      </c>
      <c r="X127" s="93"/>
      <c r="Y127" s="95">
        <f t="shared" si="84"/>
        <v>10</v>
      </c>
      <c r="Z127" s="95">
        <f t="shared" si="85"/>
        <v>0</v>
      </c>
      <c r="AA127" s="95" t="str">
        <f t="shared" si="86"/>
        <v>No data</v>
      </c>
    </row>
    <row r="128" spans="1:27">
      <c r="A128" s="99"/>
      <c r="B128" s="108"/>
      <c r="C128" s="109"/>
      <c r="D128" s="4" t="s">
        <v>446</v>
      </c>
      <c r="E128" s="43" t="b">
        <f t="shared" ref="E128" si="99">IF(E119="No","NA", IF(E119="NA","NA", IF(E119="Yes","")))</f>
        <v>0</v>
      </c>
      <c r="F128" s="43" t="b">
        <f t="shared" ref="F128:M128" si="100">IF(F119="No","NA", IF(F119="NA","NA", IF(F119="Yes","")))</f>
        <v>0</v>
      </c>
      <c r="G128" s="43" t="b">
        <f t="shared" si="100"/>
        <v>0</v>
      </c>
      <c r="H128" s="43" t="b">
        <f t="shared" si="100"/>
        <v>0</v>
      </c>
      <c r="I128" s="43" t="b">
        <f t="shared" si="100"/>
        <v>0</v>
      </c>
      <c r="J128" s="43" t="b">
        <f t="shared" si="100"/>
        <v>0</v>
      </c>
      <c r="K128" s="43" t="b">
        <f t="shared" si="100"/>
        <v>0</v>
      </c>
      <c r="L128" s="43" t="b">
        <f t="shared" si="100"/>
        <v>0</v>
      </c>
      <c r="M128" s="43" t="b">
        <f t="shared" si="100"/>
        <v>0</v>
      </c>
      <c r="N128" s="43" t="b">
        <f t="shared" ref="N128" si="101">IF(N119="No","NA", IF(N119="NA","NA", IF(N119="Yes","")))</f>
        <v>0</v>
      </c>
      <c r="P128" s="92">
        <f t="shared" si="76"/>
        <v>0</v>
      </c>
      <c r="Q128" s="93" t="str">
        <f t="shared" si="77"/>
        <v>%</v>
      </c>
      <c r="R128" s="93">
        <f t="shared" si="78"/>
        <v>0</v>
      </c>
      <c r="S128" s="93" t="str">
        <f t="shared" si="79"/>
        <v>%</v>
      </c>
      <c r="T128" s="93">
        <f t="shared" si="80"/>
        <v>0</v>
      </c>
      <c r="U128" s="93">
        <f t="shared" si="81"/>
        <v>10</v>
      </c>
      <c r="V128" s="93">
        <f t="shared" si="82"/>
        <v>0</v>
      </c>
      <c r="W128" s="94">
        <f t="shared" si="83"/>
        <v>10</v>
      </c>
      <c r="X128" s="93"/>
      <c r="Y128" s="95">
        <f t="shared" si="84"/>
        <v>10</v>
      </c>
      <c r="Z128" s="95">
        <f t="shared" si="85"/>
        <v>0</v>
      </c>
      <c r="AA128" s="95" t="str">
        <f t="shared" si="86"/>
        <v>No data</v>
      </c>
    </row>
    <row r="129" spans="1:27">
      <c r="A129" s="99"/>
      <c r="B129" s="108"/>
      <c r="C129" s="109"/>
      <c r="D129" s="42" t="s">
        <v>132</v>
      </c>
      <c r="E129" s="43" t="b">
        <f t="shared" ref="E129" si="102">IF(E119="No","NA", IF(E119="NA","NA", IF(E119="Yes","")))</f>
        <v>0</v>
      </c>
      <c r="F129" s="43" t="b">
        <f t="shared" ref="F129:M129" si="103">IF(F119="No","NA", IF(F119="NA","NA", IF(F119="Yes","")))</f>
        <v>0</v>
      </c>
      <c r="G129" s="43" t="b">
        <f t="shared" si="103"/>
        <v>0</v>
      </c>
      <c r="H129" s="43" t="b">
        <f t="shared" si="103"/>
        <v>0</v>
      </c>
      <c r="I129" s="43" t="b">
        <f t="shared" si="103"/>
        <v>0</v>
      </c>
      <c r="J129" s="43" t="b">
        <f t="shared" si="103"/>
        <v>0</v>
      </c>
      <c r="K129" s="43" t="b">
        <f t="shared" si="103"/>
        <v>0</v>
      </c>
      <c r="L129" s="43" t="b">
        <f t="shared" si="103"/>
        <v>0</v>
      </c>
      <c r="M129" s="43" t="b">
        <f t="shared" si="103"/>
        <v>0</v>
      </c>
      <c r="N129" s="43" t="b">
        <f t="shared" ref="N129" si="104">IF(N119="No","NA", IF(N119="NA","NA", IF(N119="Yes","")))</f>
        <v>0</v>
      </c>
      <c r="P129" s="92">
        <f t="shared" si="76"/>
        <v>0</v>
      </c>
      <c r="Q129" s="93" t="str">
        <f t="shared" si="77"/>
        <v>%</v>
      </c>
      <c r="R129" s="93">
        <f t="shared" si="78"/>
        <v>0</v>
      </c>
      <c r="S129" s="93" t="str">
        <f t="shared" si="79"/>
        <v>%</v>
      </c>
      <c r="T129" s="93">
        <f t="shared" si="80"/>
        <v>0</v>
      </c>
      <c r="U129" s="93">
        <f t="shared" si="81"/>
        <v>10</v>
      </c>
      <c r="V129" s="93">
        <f t="shared" si="82"/>
        <v>0</v>
      </c>
      <c r="W129" s="94">
        <f t="shared" si="83"/>
        <v>10</v>
      </c>
      <c r="X129" s="93"/>
      <c r="Y129" s="95">
        <f t="shared" si="84"/>
        <v>10</v>
      </c>
      <c r="Z129" s="95">
        <f t="shared" si="85"/>
        <v>0</v>
      </c>
      <c r="AA129" s="95" t="str">
        <f t="shared" si="86"/>
        <v>No data</v>
      </c>
    </row>
    <row r="130" spans="1:27">
      <c r="A130" s="41"/>
      <c r="B130" s="37" t="s">
        <v>156</v>
      </c>
      <c r="C130" s="42" t="s">
        <v>136</v>
      </c>
      <c r="D130" s="42"/>
      <c r="E130" s="43" t="b">
        <f t="shared" ref="E130" si="105">IF(E119="No","NA", IF(E119="NA","NA", IF(E119="Yes","")))</f>
        <v>0</v>
      </c>
      <c r="F130" s="43" t="b">
        <f t="shared" ref="F130:N130" si="106">IF(F119="No","NA", IF(F119="NA","NA", IF(F119="Yes","")))</f>
        <v>0</v>
      </c>
      <c r="G130" s="43" t="b">
        <f t="shared" si="106"/>
        <v>0</v>
      </c>
      <c r="H130" s="43" t="b">
        <f t="shared" si="106"/>
        <v>0</v>
      </c>
      <c r="I130" s="43" t="b">
        <f t="shared" si="106"/>
        <v>0</v>
      </c>
      <c r="J130" s="43" t="b">
        <f t="shared" si="106"/>
        <v>0</v>
      </c>
      <c r="K130" s="43" t="b">
        <f>IF(K119="No","NA", IF(K119="NA","NA", IF(K119="Yes","")))</f>
        <v>0</v>
      </c>
      <c r="L130" s="43" t="b">
        <f t="shared" si="106"/>
        <v>0</v>
      </c>
      <c r="M130" s="43" t="b">
        <f t="shared" si="106"/>
        <v>0</v>
      </c>
      <c r="N130" s="43" t="b">
        <f t="shared" si="106"/>
        <v>0</v>
      </c>
    </row>
    <row r="131" spans="1:27">
      <c r="A131" s="106" t="s">
        <v>157</v>
      </c>
      <c r="B131" s="106"/>
      <c r="C131" s="106"/>
      <c r="D131" s="106"/>
      <c r="E131" s="106"/>
      <c r="F131" s="106"/>
      <c r="G131" s="106"/>
      <c r="H131" s="106"/>
      <c r="I131" s="106"/>
      <c r="J131" s="106"/>
      <c r="K131" s="106"/>
      <c r="L131" s="106"/>
      <c r="M131" s="106"/>
      <c r="N131" s="106"/>
    </row>
    <row r="132" spans="1:27" ht="15" customHeight="1">
      <c r="A132" s="99"/>
      <c r="B132" s="108">
        <v>18</v>
      </c>
      <c r="C132" s="109" t="s">
        <v>174</v>
      </c>
      <c r="D132" s="42" t="s">
        <v>158</v>
      </c>
      <c r="E132" s="55"/>
      <c r="F132" s="55"/>
      <c r="G132" s="55"/>
      <c r="H132" s="55"/>
      <c r="I132" s="55"/>
      <c r="J132" s="55"/>
      <c r="K132" s="55"/>
      <c r="L132" s="55"/>
      <c r="M132" s="55"/>
      <c r="N132" s="55"/>
      <c r="P132" s="92">
        <f t="shared" ref="P132:P163" si="107">COUNTIF(E132:N132,"Yes")</f>
        <v>0</v>
      </c>
      <c r="Q132" s="93" t="str">
        <f t="shared" ref="Q132:Q163" si="108">IF(ISERROR(P132/T132),"%",P132/T132*100)</f>
        <v>%</v>
      </c>
      <c r="R132" s="93">
        <f t="shared" ref="R132:R163" si="109">COUNTIF(E132:N132, "no")</f>
        <v>0</v>
      </c>
      <c r="S132" s="93" t="str">
        <f t="shared" ref="S132:S163" si="110">IF(ISERROR(R132/T132),"%",R132/T132*100)</f>
        <v>%</v>
      </c>
      <c r="T132" s="93">
        <f t="shared" ref="T132:T163" si="111">SUM(P132+R132)</f>
        <v>0</v>
      </c>
      <c r="U132" s="93">
        <f t="shared" ref="U132:U163" si="112">Y132+Z132</f>
        <v>10</v>
      </c>
      <c r="V132" s="93">
        <f t="shared" ref="V132:V163" si="113">COUNTIF(E132:N132,"NA")</f>
        <v>0</v>
      </c>
      <c r="W132" s="94">
        <f t="shared" ref="W132:W163" si="114">P132+R132+U132+V132</f>
        <v>10</v>
      </c>
      <c r="X132" s="93"/>
      <c r="Y132" s="95">
        <f t="shared" ref="Y132:Y163" si="115">COUNTIF(E132:N132,"FALSE")</f>
        <v>0</v>
      </c>
      <c r="Z132" s="95">
        <f t="shared" ref="Z132:Z163" si="116">COUNTIF(E132:N132,"")</f>
        <v>10</v>
      </c>
      <c r="AA132" s="95" t="str">
        <f t="shared" ref="AA132:AA163" si="117">IF(U132=W132,"No data", IF(V132=W132,"NA", IF(U132+V132=W132,"NA", Q132)))</f>
        <v>No data</v>
      </c>
    </row>
    <row r="133" spans="1:27">
      <c r="A133" s="99"/>
      <c r="B133" s="108"/>
      <c r="C133" s="109"/>
      <c r="D133" s="42" t="s">
        <v>159</v>
      </c>
      <c r="E133" s="55"/>
      <c r="F133" s="55"/>
      <c r="G133" s="55"/>
      <c r="H133" s="55"/>
      <c r="I133" s="55"/>
      <c r="J133" s="55"/>
      <c r="K133" s="55"/>
      <c r="L133" s="55"/>
      <c r="M133" s="55"/>
      <c r="N133" s="55"/>
      <c r="P133" s="92">
        <f t="shared" si="107"/>
        <v>0</v>
      </c>
      <c r="Q133" s="93" t="str">
        <f t="shared" si="108"/>
        <v>%</v>
      </c>
      <c r="R133" s="93">
        <f t="shared" si="109"/>
        <v>0</v>
      </c>
      <c r="S133" s="93" t="str">
        <f t="shared" si="110"/>
        <v>%</v>
      </c>
      <c r="T133" s="93">
        <f t="shared" si="111"/>
        <v>0</v>
      </c>
      <c r="U133" s="93">
        <f t="shared" si="112"/>
        <v>10</v>
      </c>
      <c r="V133" s="93">
        <f t="shared" si="113"/>
        <v>0</v>
      </c>
      <c r="W133" s="94">
        <f t="shared" si="114"/>
        <v>10</v>
      </c>
      <c r="X133" s="93"/>
      <c r="Y133" s="95">
        <f t="shared" si="115"/>
        <v>0</v>
      </c>
      <c r="Z133" s="95">
        <f t="shared" si="116"/>
        <v>10</v>
      </c>
      <c r="AA133" s="95" t="str">
        <f t="shared" si="117"/>
        <v>No data</v>
      </c>
    </row>
    <row r="134" spans="1:27">
      <c r="A134" s="99"/>
      <c r="B134" s="108"/>
      <c r="C134" s="109"/>
      <c r="D134" s="42" t="s">
        <v>104</v>
      </c>
      <c r="E134" s="55"/>
      <c r="F134" s="55"/>
      <c r="G134" s="55"/>
      <c r="H134" s="55"/>
      <c r="I134" s="55"/>
      <c r="J134" s="55"/>
      <c r="K134" s="55"/>
      <c r="L134" s="55"/>
      <c r="M134" s="55"/>
      <c r="N134" s="55"/>
      <c r="P134" s="92">
        <f t="shared" si="107"/>
        <v>0</v>
      </c>
      <c r="Q134" s="93" t="str">
        <f t="shared" si="108"/>
        <v>%</v>
      </c>
      <c r="R134" s="93">
        <f t="shared" si="109"/>
        <v>0</v>
      </c>
      <c r="S134" s="93" t="str">
        <f t="shared" si="110"/>
        <v>%</v>
      </c>
      <c r="T134" s="93">
        <f t="shared" si="111"/>
        <v>0</v>
      </c>
      <c r="U134" s="93">
        <f t="shared" si="112"/>
        <v>10</v>
      </c>
      <c r="V134" s="93">
        <f t="shared" si="113"/>
        <v>0</v>
      </c>
      <c r="W134" s="94">
        <f t="shared" si="114"/>
        <v>10</v>
      </c>
      <c r="X134" s="93"/>
      <c r="Y134" s="95">
        <f t="shared" si="115"/>
        <v>0</v>
      </c>
      <c r="Z134" s="95">
        <f t="shared" si="116"/>
        <v>10</v>
      </c>
      <c r="AA134" s="95" t="str">
        <f t="shared" si="117"/>
        <v>No data</v>
      </c>
    </row>
    <row r="135" spans="1:27">
      <c r="A135" s="99"/>
      <c r="B135" s="108"/>
      <c r="C135" s="109"/>
      <c r="D135" s="42" t="s">
        <v>160</v>
      </c>
      <c r="E135" s="55"/>
      <c r="F135" s="55"/>
      <c r="G135" s="55"/>
      <c r="H135" s="55"/>
      <c r="I135" s="55"/>
      <c r="J135" s="55"/>
      <c r="K135" s="55"/>
      <c r="L135" s="55"/>
      <c r="M135" s="55"/>
      <c r="N135" s="55"/>
      <c r="P135" s="92">
        <f t="shared" si="107"/>
        <v>0</v>
      </c>
      <c r="Q135" s="93" t="str">
        <f t="shared" si="108"/>
        <v>%</v>
      </c>
      <c r="R135" s="93">
        <f t="shared" si="109"/>
        <v>0</v>
      </c>
      <c r="S135" s="93" t="str">
        <f t="shared" si="110"/>
        <v>%</v>
      </c>
      <c r="T135" s="93">
        <f t="shared" si="111"/>
        <v>0</v>
      </c>
      <c r="U135" s="93">
        <f t="shared" si="112"/>
        <v>10</v>
      </c>
      <c r="V135" s="93">
        <f t="shared" si="113"/>
        <v>0</v>
      </c>
      <c r="W135" s="94">
        <f t="shared" si="114"/>
        <v>10</v>
      </c>
      <c r="X135" s="93"/>
      <c r="Y135" s="95">
        <f t="shared" si="115"/>
        <v>0</v>
      </c>
      <c r="Z135" s="95">
        <f t="shared" si="116"/>
        <v>10</v>
      </c>
      <c r="AA135" s="95" t="str">
        <f t="shared" si="117"/>
        <v>No data</v>
      </c>
    </row>
    <row r="136" spans="1:27">
      <c r="A136" s="99"/>
      <c r="B136" s="108"/>
      <c r="C136" s="109"/>
      <c r="D136" s="42" t="s">
        <v>161</v>
      </c>
      <c r="E136" s="55"/>
      <c r="F136" s="55"/>
      <c r="G136" s="55"/>
      <c r="H136" s="55"/>
      <c r="I136" s="55"/>
      <c r="J136" s="55"/>
      <c r="K136" s="55"/>
      <c r="L136" s="55"/>
      <c r="M136" s="55"/>
      <c r="N136" s="55"/>
      <c r="P136" s="92">
        <f t="shared" si="107"/>
        <v>0</v>
      </c>
      <c r="Q136" s="93" t="str">
        <f t="shared" si="108"/>
        <v>%</v>
      </c>
      <c r="R136" s="93">
        <f t="shared" si="109"/>
        <v>0</v>
      </c>
      <c r="S136" s="93" t="str">
        <f t="shared" si="110"/>
        <v>%</v>
      </c>
      <c r="T136" s="93">
        <f t="shared" si="111"/>
        <v>0</v>
      </c>
      <c r="U136" s="93">
        <f t="shared" si="112"/>
        <v>10</v>
      </c>
      <c r="V136" s="93">
        <f t="shared" si="113"/>
        <v>0</v>
      </c>
      <c r="W136" s="94">
        <f t="shared" si="114"/>
        <v>10</v>
      </c>
      <c r="X136" s="93"/>
      <c r="Y136" s="95">
        <f t="shared" si="115"/>
        <v>0</v>
      </c>
      <c r="Z136" s="95">
        <f t="shared" si="116"/>
        <v>10</v>
      </c>
      <c r="AA136" s="95" t="str">
        <f t="shared" si="117"/>
        <v>No data</v>
      </c>
    </row>
    <row r="137" spans="1:27">
      <c r="A137" s="99"/>
      <c r="B137" s="108"/>
      <c r="C137" s="109"/>
      <c r="D137" s="42" t="s">
        <v>162</v>
      </c>
      <c r="E137" s="55"/>
      <c r="F137" s="55"/>
      <c r="G137" s="55"/>
      <c r="H137" s="55"/>
      <c r="I137" s="55"/>
      <c r="J137" s="55"/>
      <c r="K137" s="55"/>
      <c r="L137" s="55"/>
      <c r="M137" s="55"/>
      <c r="N137" s="55"/>
      <c r="P137" s="92">
        <f t="shared" si="107"/>
        <v>0</v>
      </c>
      <c r="Q137" s="93" t="str">
        <f t="shared" si="108"/>
        <v>%</v>
      </c>
      <c r="R137" s="93">
        <f t="shared" si="109"/>
        <v>0</v>
      </c>
      <c r="S137" s="93" t="str">
        <f t="shared" si="110"/>
        <v>%</v>
      </c>
      <c r="T137" s="93">
        <f t="shared" si="111"/>
        <v>0</v>
      </c>
      <c r="U137" s="93">
        <f t="shared" si="112"/>
        <v>10</v>
      </c>
      <c r="V137" s="93">
        <f t="shared" si="113"/>
        <v>0</v>
      </c>
      <c r="W137" s="94">
        <f t="shared" si="114"/>
        <v>10</v>
      </c>
      <c r="X137" s="93"/>
      <c r="Y137" s="95">
        <f t="shared" si="115"/>
        <v>0</v>
      </c>
      <c r="Z137" s="95">
        <f t="shared" si="116"/>
        <v>10</v>
      </c>
      <c r="AA137" s="95" t="str">
        <f t="shared" si="117"/>
        <v>No data</v>
      </c>
    </row>
    <row r="138" spans="1:27">
      <c r="A138" s="99"/>
      <c r="B138" s="108"/>
      <c r="C138" s="109"/>
      <c r="D138" s="42" t="s">
        <v>163</v>
      </c>
      <c r="E138" s="55"/>
      <c r="F138" s="55"/>
      <c r="G138" s="55"/>
      <c r="H138" s="55"/>
      <c r="I138" s="55"/>
      <c r="J138" s="55"/>
      <c r="K138" s="55"/>
      <c r="L138" s="55"/>
      <c r="M138" s="55"/>
      <c r="N138" s="55"/>
      <c r="P138" s="92">
        <f t="shared" si="107"/>
        <v>0</v>
      </c>
      <c r="Q138" s="93" t="str">
        <f t="shared" si="108"/>
        <v>%</v>
      </c>
      <c r="R138" s="93">
        <f t="shared" si="109"/>
        <v>0</v>
      </c>
      <c r="S138" s="93" t="str">
        <f t="shared" si="110"/>
        <v>%</v>
      </c>
      <c r="T138" s="93">
        <f t="shared" si="111"/>
        <v>0</v>
      </c>
      <c r="U138" s="93">
        <f t="shared" si="112"/>
        <v>10</v>
      </c>
      <c r="V138" s="93">
        <f t="shared" si="113"/>
        <v>0</v>
      </c>
      <c r="W138" s="94">
        <f t="shared" si="114"/>
        <v>10</v>
      </c>
      <c r="X138" s="93"/>
      <c r="Y138" s="95">
        <f t="shared" si="115"/>
        <v>0</v>
      </c>
      <c r="Z138" s="95">
        <f t="shared" si="116"/>
        <v>10</v>
      </c>
      <c r="AA138" s="95" t="str">
        <f t="shared" si="117"/>
        <v>No data</v>
      </c>
    </row>
    <row r="139" spans="1:27">
      <c r="A139" s="99"/>
      <c r="B139" s="108"/>
      <c r="C139" s="109"/>
      <c r="D139" s="42" t="s">
        <v>164</v>
      </c>
      <c r="E139" s="55"/>
      <c r="F139" s="55"/>
      <c r="G139" s="55"/>
      <c r="H139" s="55"/>
      <c r="I139" s="55"/>
      <c r="J139" s="55"/>
      <c r="K139" s="55"/>
      <c r="L139" s="55"/>
      <c r="M139" s="55"/>
      <c r="N139" s="55"/>
      <c r="P139" s="92">
        <f t="shared" si="107"/>
        <v>0</v>
      </c>
      <c r="Q139" s="93" t="str">
        <f t="shared" si="108"/>
        <v>%</v>
      </c>
      <c r="R139" s="93">
        <f t="shared" si="109"/>
        <v>0</v>
      </c>
      <c r="S139" s="93" t="str">
        <f t="shared" si="110"/>
        <v>%</v>
      </c>
      <c r="T139" s="93">
        <f t="shared" si="111"/>
        <v>0</v>
      </c>
      <c r="U139" s="93">
        <f t="shared" si="112"/>
        <v>10</v>
      </c>
      <c r="V139" s="93">
        <f t="shared" si="113"/>
        <v>0</v>
      </c>
      <c r="W139" s="94">
        <f t="shared" si="114"/>
        <v>10</v>
      </c>
      <c r="X139" s="93"/>
      <c r="Y139" s="95">
        <f t="shared" si="115"/>
        <v>0</v>
      </c>
      <c r="Z139" s="95">
        <f t="shared" si="116"/>
        <v>10</v>
      </c>
      <c r="AA139" s="95" t="str">
        <f t="shared" si="117"/>
        <v>No data</v>
      </c>
    </row>
    <row r="140" spans="1:27">
      <c r="A140" s="99"/>
      <c r="B140" s="108"/>
      <c r="C140" s="109"/>
      <c r="D140" s="42" t="s">
        <v>165</v>
      </c>
      <c r="E140" s="55"/>
      <c r="F140" s="55"/>
      <c r="G140" s="55"/>
      <c r="H140" s="55"/>
      <c r="I140" s="55"/>
      <c r="J140" s="55"/>
      <c r="K140" s="55"/>
      <c r="L140" s="55"/>
      <c r="M140" s="55"/>
      <c r="N140" s="55"/>
      <c r="P140" s="92">
        <f t="shared" si="107"/>
        <v>0</v>
      </c>
      <c r="Q140" s="93" t="str">
        <f t="shared" si="108"/>
        <v>%</v>
      </c>
      <c r="R140" s="93">
        <f t="shared" si="109"/>
        <v>0</v>
      </c>
      <c r="S140" s="93" t="str">
        <f t="shared" si="110"/>
        <v>%</v>
      </c>
      <c r="T140" s="93">
        <f t="shared" si="111"/>
        <v>0</v>
      </c>
      <c r="U140" s="93">
        <f t="shared" si="112"/>
        <v>10</v>
      </c>
      <c r="V140" s="93">
        <f t="shared" si="113"/>
        <v>0</v>
      </c>
      <c r="W140" s="94">
        <f t="shared" si="114"/>
        <v>10</v>
      </c>
      <c r="X140" s="93"/>
      <c r="Y140" s="95">
        <f t="shared" si="115"/>
        <v>0</v>
      </c>
      <c r="Z140" s="95">
        <f t="shared" si="116"/>
        <v>10</v>
      </c>
      <c r="AA140" s="95" t="str">
        <f t="shared" si="117"/>
        <v>No data</v>
      </c>
    </row>
    <row r="141" spans="1:27">
      <c r="A141" s="99"/>
      <c r="B141" s="108"/>
      <c r="C141" s="109"/>
      <c r="D141" s="42" t="s">
        <v>166</v>
      </c>
      <c r="E141" s="55"/>
      <c r="F141" s="55"/>
      <c r="G141" s="55"/>
      <c r="H141" s="55"/>
      <c r="I141" s="55"/>
      <c r="J141" s="55"/>
      <c r="K141" s="55"/>
      <c r="L141" s="55"/>
      <c r="M141" s="55"/>
      <c r="N141" s="55"/>
      <c r="P141" s="92">
        <f t="shared" si="107"/>
        <v>0</v>
      </c>
      <c r="Q141" s="93" t="str">
        <f t="shared" si="108"/>
        <v>%</v>
      </c>
      <c r="R141" s="93">
        <f t="shared" si="109"/>
        <v>0</v>
      </c>
      <c r="S141" s="93" t="str">
        <f t="shared" si="110"/>
        <v>%</v>
      </c>
      <c r="T141" s="93">
        <f t="shared" si="111"/>
        <v>0</v>
      </c>
      <c r="U141" s="93">
        <f t="shared" si="112"/>
        <v>10</v>
      </c>
      <c r="V141" s="93">
        <f t="shared" si="113"/>
        <v>0</v>
      </c>
      <c r="W141" s="94">
        <f t="shared" si="114"/>
        <v>10</v>
      </c>
      <c r="X141" s="93"/>
      <c r="Y141" s="95">
        <f t="shared" si="115"/>
        <v>0</v>
      </c>
      <c r="Z141" s="95">
        <f t="shared" si="116"/>
        <v>10</v>
      </c>
      <c r="AA141" s="95" t="str">
        <f t="shared" si="117"/>
        <v>No data</v>
      </c>
    </row>
    <row r="142" spans="1:27">
      <c r="A142" s="99"/>
      <c r="B142" s="108"/>
      <c r="C142" s="109"/>
      <c r="D142" s="42" t="s">
        <v>167</v>
      </c>
      <c r="E142" s="55"/>
      <c r="F142" s="55"/>
      <c r="G142" s="55"/>
      <c r="H142" s="55"/>
      <c r="I142" s="55"/>
      <c r="J142" s="55"/>
      <c r="K142" s="55"/>
      <c r="L142" s="55"/>
      <c r="M142" s="55"/>
      <c r="N142" s="55"/>
      <c r="P142" s="92">
        <f t="shared" si="107"/>
        <v>0</v>
      </c>
      <c r="Q142" s="93" t="str">
        <f t="shared" si="108"/>
        <v>%</v>
      </c>
      <c r="R142" s="93">
        <f t="shared" si="109"/>
        <v>0</v>
      </c>
      <c r="S142" s="93" t="str">
        <f t="shared" si="110"/>
        <v>%</v>
      </c>
      <c r="T142" s="93">
        <f t="shared" si="111"/>
        <v>0</v>
      </c>
      <c r="U142" s="93">
        <f t="shared" si="112"/>
        <v>10</v>
      </c>
      <c r="V142" s="93">
        <f t="shared" si="113"/>
        <v>0</v>
      </c>
      <c r="W142" s="94">
        <f t="shared" si="114"/>
        <v>10</v>
      </c>
      <c r="X142" s="93"/>
      <c r="Y142" s="95">
        <f t="shared" si="115"/>
        <v>0</v>
      </c>
      <c r="Z142" s="95">
        <f t="shared" si="116"/>
        <v>10</v>
      </c>
      <c r="AA142" s="95" t="str">
        <f t="shared" si="117"/>
        <v>No data</v>
      </c>
    </row>
    <row r="143" spans="1:27">
      <c r="A143" s="99"/>
      <c r="B143" s="108"/>
      <c r="C143" s="109"/>
      <c r="D143" s="42" t="s">
        <v>168</v>
      </c>
      <c r="E143" s="55"/>
      <c r="F143" s="55"/>
      <c r="G143" s="55"/>
      <c r="H143" s="55"/>
      <c r="I143" s="55"/>
      <c r="J143" s="55"/>
      <c r="K143" s="55"/>
      <c r="L143" s="55"/>
      <c r="M143" s="55"/>
      <c r="N143" s="55"/>
      <c r="P143" s="92">
        <f t="shared" si="107"/>
        <v>0</v>
      </c>
      <c r="Q143" s="93" t="str">
        <f t="shared" si="108"/>
        <v>%</v>
      </c>
      <c r="R143" s="93">
        <f t="shared" si="109"/>
        <v>0</v>
      </c>
      <c r="S143" s="93" t="str">
        <f t="shared" si="110"/>
        <v>%</v>
      </c>
      <c r="T143" s="93">
        <f t="shared" si="111"/>
        <v>0</v>
      </c>
      <c r="U143" s="93">
        <f t="shared" si="112"/>
        <v>10</v>
      </c>
      <c r="V143" s="93">
        <f t="shared" si="113"/>
        <v>0</v>
      </c>
      <c r="W143" s="94">
        <f t="shared" si="114"/>
        <v>10</v>
      </c>
      <c r="X143" s="93"/>
      <c r="Y143" s="95">
        <f t="shared" si="115"/>
        <v>0</v>
      </c>
      <c r="Z143" s="95">
        <f t="shared" si="116"/>
        <v>10</v>
      </c>
      <c r="AA143" s="95" t="str">
        <f t="shared" si="117"/>
        <v>No data</v>
      </c>
    </row>
    <row r="144" spans="1:27">
      <c r="A144" s="99"/>
      <c r="B144" s="108"/>
      <c r="C144" s="109"/>
      <c r="D144" s="42" t="s">
        <v>103</v>
      </c>
      <c r="E144" s="55"/>
      <c r="F144" s="55"/>
      <c r="G144" s="55"/>
      <c r="H144" s="55"/>
      <c r="I144" s="55"/>
      <c r="J144" s="55"/>
      <c r="K144" s="55"/>
      <c r="L144" s="55"/>
      <c r="M144" s="55"/>
      <c r="N144" s="55"/>
      <c r="P144" s="92">
        <f t="shared" si="107"/>
        <v>0</v>
      </c>
      <c r="Q144" s="93" t="str">
        <f t="shared" si="108"/>
        <v>%</v>
      </c>
      <c r="R144" s="93">
        <f t="shared" si="109"/>
        <v>0</v>
      </c>
      <c r="S144" s="93" t="str">
        <f t="shared" si="110"/>
        <v>%</v>
      </c>
      <c r="T144" s="93">
        <f t="shared" si="111"/>
        <v>0</v>
      </c>
      <c r="U144" s="93">
        <f t="shared" si="112"/>
        <v>10</v>
      </c>
      <c r="V144" s="93">
        <f t="shared" si="113"/>
        <v>0</v>
      </c>
      <c r="W144" s="94">
        <f t="shared" si="114"/>
        <v>10</v>
      </c>
      <c r="X144" s="93"/>
      <c r="Y144" s="95">
        <f t="shared" si="115"/>
        <v>0</v>
      </c>
      <c r="Z144" s="95">
        <f t="shared" si="116"/>
        <v>10</v>
      </c>
      <c r="AA144" s="95" t="str">
        <f t="shared" si="117"/>
        <v>No data</v>
      </c>
    </row>
    <row r="145" spans="1:27">
      <c r="A145" s="99"/>
      <c r="B145" s="108"/>
      <c r="C145" s="109"/>
      <c r="D145" s="42" t="s">
        <v>54</v>
      </c>
      <c r="E145" s="55"/>
      <c r="F145" s="55"/>
      <c r="G145" s="55"/>
      <c r="H145" s="55"/>
      <c r="I145" s="55"/>
      <c r="J145" s="55"/>
      <c r="K145" s="55"/>
      <c r="L145" s="55"/>
      <c r="M145" s="55"/>
      <c r="N145" s="55"/>
      <c r="P145" s="92">
        <f t="shared" si="107"/>
        <v>0</v>
      </c>
      <c r="Q145" s="93" t="str">
        <f t="shared" si="108"/>
        <v>%</v>
      </c>
      <c r="R145" s="93">
        <f t="shared" si="109"/>
        <v>0</v>
      </c>
      <c r="S145" s="93" t="str">
        <f t="shared" si="110"/>
        <v>%</v>
      </c>
      <c r="T145" s="93">
        <f t="shared" si="111"/>
        <v>0</v>
      </c>
      <c r="U145" s="93">
        <f t="shared" si="112"/>
        <v>10</v>
      </c>
      <c r="V145" s="93">
        <f t="shared" si="113"/>
        <v>0</v>
      </c>
      <c r="W145" s="94">
        <f t="shared" si="114"/>
        <v>10</v>
      </c>
      <c r="X145" s="93"/>
      <c r="Y145" s="95">
        <f t="shared" si="115"/>
        <v>0</v>
      </c>
      <c r="Z145" s="95">
        <f t="shared" si="116"/>
        <v>10</v>
      </c>
      <c r="AA145" s="95" t="str">
        <f t="shared" si="117"/>
        <v>No data</v>
      </c>
    </row>
    <row r="146" spans="1:27" ht="30">
      <c r="A146" s="42"/>
      <c r="B146" s="37" t="s">
        <v>169</v>
      </c>
      <c r="C146" s="42" t="s">
        <v>171</v>
      </c>
      <c r="D146" s="41"/>
      <c r="E146" s="24"/>
      <c r="F146" s="24"/>
      <c r="G146" s="24"/>
      <c r="H146" s="43"/>
      <c r="I146" s="43"/>
      <c r="J146" s="43"/>
      <c r="K146" s="43"/>
      <c r="L146" s="43"/>
      <c r="M146" s="43"/>
      <c r="N146" s="43"/>
      <c r="P146" s="92">
        <f t="shared" si="107"/>
        <v>0</v>
      </c>
      <c r="Q146" s="93" t="str">
        <f t="shared" si="108"/>
        <v>%</v>
      </c>
      <c r="R146" s="93">
        <f t="shared" si="109"/>
        <v>0</v>
      </c>
      <c r="S146" s="93" t="str">
        <f t="shared" si="110"/>
        <v>%</v>
      </c>
      <c r="T146" s="93">
        <f t="shared" si="111"/>
        <v>0</v>
      </c>
      <c r="U146" s="93">
        <f t="shared" si="112"/>
        <v>10</v>
      </c>
      <c r="V146" s="93">
        <f t="shared" si="113"/>
        <v>0</v>
      </c>
      <c r="W146" s="94">
        <f t="shared" si="114"/>
        <v>10</v>
      </c>
      <c r="X146" s="93"/>
      <c r="Y146" s="95">
        <f t="shared" si="115"/>
        <v>0</v>
      </c>
      <c r="Z146" s="95">
        <f t="shared" si="116"/>
        <v>10</v>
      </c>
      <c r="AA146" s="95" t="str">
        <f t="shared" si="117"/>
        <v>No data</v>
      </c>
    </row>
    <row r="147" spans="1:27">
      <c r="A147" s="110"/>
      <c r="B147" s="108" t="s">
        <v>170</v>
      </c>
      <c r="C147" s="109" t="s">
        <v>173</v>
      </c>
      <c r="D147" s="4" t="s">
        <v>423</v>
      </c>
      <c r="E147" s="43" t="b">
        <f>IF(E146="Yes","NA", IF(E146="No",""))</f>
        <v>0</v>
      </c>
      <c r="F147" s="43" t="b">
        <f t="shared" ref="F147:N147" si="118">IF(F146="Yes","NA", IF(F146="No",""))</f>
        <v>0</v>
      </c>
      <c r="G147" s="43" t="b">
        <f t="shared" si="118"/>
        <v>0</v>
      </c>
      <c r="H147" s="43" t="b">
        <f t="shared" si="118"/>
        <v>0</v>
      </c>
      <c r="I147" s="43" t="b">
        <f t="shared" si="118"/>
        <v>0</v>
      </c>
      <c r="J147" s="43" t="b">
        <f t="shared" si="118"/>
        <v>0</v>
      </c>
      <c r="K147" s="43" t="b">
        <f t="shared" si="118"/>
        <v>0</v>
      </c>
      <c r="L147" s="43" t="b">
        <f t="shared" si="118"/>
        <v>0</v>
      </c>
      <c r="M147" s="43" t="b">
        <f t="shared" si="118"/>
        <v>0</v>
      </c>
      <c r="N147" s="43" t="b">
        <f t="shared" si="118"/>
        <v>0</v>
      </c>
      <c r="P147" s="92">
        <f t="shared" si="107"/>
        <v>0</v>
      </c>
      <c r="Q147" s="93" t="str">
        <f t="shared" si="108"/>
        <v>%</v>
      </c>
      <c r="R147" s="93">
        <f t="shared" si="109"/>
        <v>0</v>
      </c>
      <c r="S147" s="93" t="str">
        <f t="shared" si="110"/>
        <v>%</v>
      </c>
      <c r="T147" s="93">
        <f t="shared" si="111"/>
        <v>0</v>
      </c>
      <c r="U147" s="93">
        <f t="shared" si="112"/>
        <v>10</v>
      </c>
      <c r="V147" s="93">
        <f t="shared" si="113"/>
        <v>0</v>
      </c>
      <c r="W147" s="94">
        <f t="shared" si="114"/>
        <v>10</v>
      </c>
      <c r="X147" s="93"/>
      <c r="Y147" s="95">
        <f t="shared" si="115"/>
        <v>10</v>
      </c>
      <c r="Z147" s="95">
        <f t="shared" si="116"/>
        <v>0</v>
      </c>
      <c r="AA147" s="95" t="str">
        <f t="shared" si="117"/>
        <v>No data</v>
      </c>
    </row>
    <row r="148" spans="1:27">
      <c r="A148" s="110"/>
      <c r="B148" s="108"/>
      <c r="C148" s="109"/>
      <c r="D148" s="4" t="s">
        <v>424</v>
      </c>
      <c r="E148" s="43" t="b">
        <f>IF(E146="Yes","NA", IF(E146="No",""))</f>
        <v>0</v>
      </c>
      <c r="F148" s="43" t="b">
        <f t="shared" ref="F148:N148" si="119">IF(F146="Yes","NA", IF(F146="No",""))</f>
        <v>0</v>
      </c>
      <c r="G148" s="43" t="b">
        <f t="shared" si="119"/>
        <v>0</v>
      </c>
      <c r="H148" s="43" t="b">
        <f t="shared" si="119"/>
        <v>0</v>
      </c>
      <c r="I148" s="43" t="b">
        <f t="shared" si="119"/>
        <v>0</v>
      </c>
      <c r="J148" s="43" t="b">
        <f t="shared" si="119"/>
        <v>0</v>
      </c>
      <c r="K148" s="43" t="b">
        <f t="shared" si="119"/>
        <v>0</v>
      </c>
      <c r="L148" s="43" t="b">
        <f t="shared" si="119"/>
        <v>0</v>
      </c>
      <c r="M148" s="43" t="b">
        <f t="shared" si="119"/>
        <v>0</v>
      </c>
      <c r="N148" s="43" t="b">
        <f t="shared" si="119"/>
        <v>0</v>
      </c>
      <c r="P148" s="92">
        <f t="shared" si="107"/>
        <v>0</v>
      </c>
      <c r="Q148" s="93" t="str">
        <f t="shared" si="108"/>
        <v>%</v>
      </c>
      <c r="R148" s="93">
        <f t="shared" si="109"/>
        <v>0</v>
      </c>
      <c r="S148" s="93" t="str">
        <f t="shared" si="110"/>
        <v>%</v>
      </c>
      <c r="T148" s="93">
        <f t="shared" si="111"/>
        <v>0</v>
      </c>
      <c r="U148" s="93">
        <f t="shared" si="112"/>
        <v>10</v>
      </c>
      <c r="V148" s="93">
        <f t="shared" si="113"/>
        <v>0</v>
      </c>
      <c r="W148" s="94">
        <f t="shared" si="114"/>
        <v>10</v>
      </c>
      <c r="X148" s="93"/>
      <c r="Y148" s="95">
        <f t="shared" si="115"/>
        <v>10</v>
      </c>
      <c r="Z148" s="95">
        <f t="shared" si="116"/>
        <v>0</v>
      </c>
      <c r="AA148" s="95" t="str">
        <f t="shared" si="117"/>
        <v>No data</v>
      </c>
    </row>
    <row r="149" spans="1:27">
      <c r="A149" s="110"/>
      <c r="B149" s="108"/>
      <c r="C149" s="109"/>
      <c r="D149" s="4" t="s">
        <v>425</v>
      </c>
      <c r="E149" s="43" t="b">
        <f>IF(E146="Yes","NA", IF(E146="No",""))</f>
        <v>0</v>
      </c>
      <c r="F149" s="43" t="b">
        <f t="shared" ref="F149:N149" si="120">IF(F146="Yes","NA", IF(F146="No",""))</f>
        <v>0</v>
      </c>
      <c r="G149" s="43" t="b">
        <f t="shared" si="120"/>
        <v>0</v>
      </c>
      <c r="H149" s="43" t="b">
        <f t="shared" si="120"/>
        <v>0</v>
      </c>
      <c r="I149" s="43" t="b">
        <f t="shared" si="120"/>
        <v>0</v>
      </c>
      <c r="J149" s="43" t="b">
        <f t="shared" si="120"/>
        <v>0</v>
      </c>
      <c r="K149" s="43" t="b">
        <f t="shared" si="120"/>
        <v>0</v>
      </c>
      <c r="L149" s="43" t="b">
        <f t="shared" si="120"/>
        <v>0</v>
      </c>
      <c r="M149" s="43" t="b">
        <f t="shared" si="120"/>
        <v>0</v>
      </c>
      <c r="N149" s="43" t="b">
        <f t="shared" si="120"/>
        <v>0</v>
      </c>
      <c r="P149" s="92">
        <f t="shared" si="107"/>
        <v>0</v>
      </c>
      <c r="Q149" s="93" t="str">
        <f t="shared" si="108"/>
        <v>%</v>
      </c>
      <c r="R149" s="93">
        <f t="shared" si="109"/>
        <v>0</v>
      </c>
      <c r="S149" s="93" t="str">
        <f t="shared" si="110"/>
        <v>%</v>
      </c>
      <c r="T149" s="93">
        <f t="shared" si="111"/>
        <v>0</v>
      </c>
      <c r="U149" s="93">
        <f t="shared" si="112"/>
        <v>10</v>
      </c>
      <c r="V149" s="93">
        <f t="shared" si="113"/>
        <v>0</v>
      </c>
      <c r="W149" s="94">
        <f t="shared" si="114"/>
        <v>10</v>
      </c>
      <c r="X149" s="93"/>
      <c r="Y149" s="95">
        <f t="shared" si="115"/>
        <v>10</v>
      </c>
      <c r="Z149" s="95">
        <f t="shared" si="116"/>
        <v>0</v>
      </c>
      <c r="AA149" s="95" t="str">
        <f t="shared" si="117"/>
        <v>No data</v>
      </c>
    </row>
    <row r="150" spans="1:27">
      <c r="A150" s="110"/>
      <c r="B150" s="108"/>
      <c r="C150" s="109"/>
      <c r="D150" s="4" t="s">
        <v>426</v>
      </c>
      <c r="E150" s="43" t="b">
        <f>IF(E146="Yes","NA", IF(E146="No",""))</f>
        <v>0</v>
      </c>
      <c r="F150" s="43" t="b">
        <f t="shared" ref="F150:N150" si="121">IF(F146="Yes","NA", IF(F146="No",""))</f>
        <v>0</v>
      </c>
      <c r="G150" s="43" t="b">
        <f t="shared" si="121"/>
        <v>0</v>
      </c>
      <c r="H150" s="43" t="b">
        <f t="shared" si="121"/>
        <v>0</v>
      </c>
      <c r="I150" s="43" t="b">
        <f t="shared" si="121"/>
        <v>0</v>
      </c>
      <c r="J150" s="43" t="b">
        <f t="shared" si="121"/>
        <v>0</v>
      </c>
      <c r="K150" s="43" t="b">
        <f t="shared" si="121"/>
        <v>0</v>
      </c>
      <c r="L150" s="43" t="b">
        <f t="shared" si="121"/>
        <v>0</v>
      </c>
      <c r="M150" s="43" t="b">
        <f t="shared" si="121"/>
        <v>0</v>
      </c>
      <c r="N150" s="43" t="b">
        <f t="shared" si="121"/>
        <v>0</v>
      </c>
      <c r="P150" s="92">
        <f t="shared" si="107"/>
        <v>0</v>
      </c>
      <c r="Q150" s="93" t="str">
        <f t="shared" si="108"/>
        <v>%</v>
      </c>
      <c r="R150" s="93">
        <f t="shared" si="109"/>
        <v>0</v>
      </c>
      <c r="S150" s="93" t="str">
        <f t="shared" si="110"/>
        <v>%</v>
      </c>
      <c r="T150" s="93">
        <f t="shared" si="111"/>
        <v>0</v>
      </c>
      <c r="U150" s="93">
        <f t="shared" si="112"/>
        <v>10</v>
      </c>
      <c r="V150" s="93">
        <f t="shared" si="113"/>
        <v>0</v>
      </c>
      <c r="W150" s="94">
        <f t="shared" si="114"/>
        <v>10</v>
      </c>
      <c r="X150" s="93"/>
      <c r="Y150" s="95">
        <f t="shared" si="115"/>
        <v>10</v>
      </c>
      <c r="Z150" s="95">
        <f t="shared" si="116"/>
        <v>0</v>
      </c>
      <c r="AA150" s="95" t="str">
        <f t="shared" si="117"/>
        <v>No data</v>
      </c>
    </row>
    <row r="151" spans="1:27">
      <c r="A151" s="110"/>
      <c r="B151" s="108"/>
      <c r="C151" s="109"/>
      <c r="D151" s="4" t="s">
        <v>427</v>
      </c>
      <c r="E151" s="43" t="b">
        <f>IF(E146="Yes","NA", IF(E146="No",""))</f>
        <v>0</v>
      </c>
      <c r="F151" s="43" t="b">
        <f t="shared" ref="F151:N151" si="122">IF(F146="Yes","NA", IF(F146="No",""))</f>
        <v>0</v>
      </c>
      <c r="G151" s="43" t="b">
        <f t="shared" si="122"/>
        <v>0</v>
      </c>
      <c r="H151" s="43" t="b">
        <f t="shared" si="122"/>
        <v>0</v>
      </c>
      <c r="I151" s="43" t="b">
        <f t="shared" si="122"/>
        <v>0</v>
      </c>
      <c r="J151" s="43" t="b">
        <f t="shared" si="122"/>
        <v>0</v>
      </c>
      <c r="K151" s="43" t="b">
        <f t="shared" si="122"/>
        <v>0</v>
      </c>
      <c r="L151" s="43" t="b">
        <f t="shared" si="122"/>
        <v>0</v>
      </c>
      <c r="M151" s="43" t="b">
        <f t="shared" si="122"/>
        <v>0</v>
      </c>
      <c r="N151" s="43" t="b">
        <f t="shared" si="122"/>
        <v>0</v>
      </c>
      <c r="P151" s="92">
        <f t="shared" si="107"/>
        <v>0</v>
      </c>
      <c r="Q151" s="93" t="str">
        <f t="shared" si="108"/>
        <v>%</v>
      </c>
      <c r="R151" s="93">
        <f t="shared" si="109"/>
        <v>0</v>
      </c>
      <c r="S151" s="93" t="str">
        <f t="shared" si="110"/>
        <v>%</v>
      </c>
      <c r="T151" s="93">
        <f t="shared" si="111"/>
        <v>0</v>
      </c>
      <c r="U151" s="93">
        <f t="shared" si="112"/>
        <v>10</v>
      </c>
      <c r="V151" s="93">
        <f t="shared" si="113"/>
        <v>0</v>
      </c>
      <c r="W151" s="94">
        <f t="shared" si="114"/>
        <v>10</v>
      </c>
      <c r="X151" s="93"/>
      <c r="Y151" s="95">
        <f t="shared" si="115"/>
        <v>10</v>
      </c>
      <c r="Z151" s="95">
        <f t="shared" si="116"/>
        <v>0</v>
      </c>
      <c r="AA151" s="95" t="str">
        <f t="shared" si="117"/>
        <v>No data</v>
      </c>
    </row>
    <row r="152" spans="1:27">
      <c r="A152" s="110"/>
      <c r="B152" s="108"/>
      <c r="C152" s="109"/>
      <c r="D152" s="4" t="s">
        <v>428</v>
      </c>
      <c r="E152" s="43" t="b">
        <f>IF(E146="Yes","NA", IF(E146="No",""))</f>
        <v>0</v>
      </c>
      <c r="F152" s="43" t="b">
        <f t="shared" ref="F152:N152" si="123">IF(F146="Yes","NA", IF(F146="No",""))</f>
        <v>0</v>
      </c>
      <c r="G152" s="43" t="b">
        <f t="shared" si="123"/>
        <v>0</v>
      </c>
      <c r="H152" s="43" t="b">
        <f t="shared" si="123"/>
        <v>0</v>
      </c>
      <c r="I152" s="43" t="b">
        <f t="shared" si="123"/>
        <v>0</v>
      </c>
      <c r="J152" s="43" t="b">
        <f t="shared" si="123"/>
        <v>0</v>
      </c>
      <c r="K152" s="43" t="b">
        <f t="shared" si="123"/>
        <v>0</v>
      </c>
      <c r="L152" s="43" t="b">
        <f t="shared" si="123"/>
        <v>0</v>
      </c>
      <c r="M152" s="43" t="b">
        <f t="shared" si="123"/>
        <v>0</v>
      </c>
      <c r="N152" s="43" t="b">
        <f t="shared" si="123"/>
        <v>0</v>
      </c>
      <c r="P152" s="92">
        <f t="shared" si="107"/>
        <v>0</v>
      </c>
      <c r="Q152" s="93" t="str">
        <f t="shared" si="108"/>
        <v>%</v>
      </c>
      <c r="R152" s="93">
        <f t="shared" si="109"/>
        <v>0</v>
      </c>
      <c r="S152" s="93" t="str">
        <f t="shared" si="110"/>
        <v>%</v>
      </c>
      <c r="T152" s="93">
        <f t="shared" si="111"/>
        <v>0</v>
      </c>
      <c r="U152" s="93">
        <f t="shared" si="112"/>
        <v>10</v>
      </c>
      <c r="V152" s="93">
        <f t="shared" si="113"/>
        <v>0</v>
      </c>
      <c r="W152" s="94">
        <f t="shared" si="114"/>
        <v>10</v>
      </c>
      <c r="X152" s="93"/>
      <c r="Y152" s="95">
        <f t="shared" si="115"/>
        <v>10</v>
      </c>
      <c r="Z152" s="95">
        <f t="shared" si="116"/>
        <v>0</v>
      </c>
      <c r="AA152" s="95" t="str">
        <f t="shared" si="117"/>
        <v>No data</v>
      </c>
    </row>
    <row r="153" spans="1:27">
      <c r="A153" s="110"/>
      <c r="B153" s="108"/>
      <c r="C153" s="109"/>
      <c r="D153" s="4" t="s">
        <v>429</v>
      </c>
      <c r="E153" s="43" t="b">
        <f>IF(E146="Yes","NA", IF(E146="No",""))</f>
        <v>0</v>
      </c>
      <c r="F153" s="43" t="b">
        <f t="shared" ref="F153:N153" si="124">IF(F146="Yes","NA", IF(F146="No",""))</f>
        <v>0</v>
      </c>
      <c r="G153" s="43" t="b">
        <f t="shared" si="124"/>
        <v>0</v>
      </c>
      <c r="H153" s="43" t="b">
        <f t="shared" si="124"/>
        <v>0</v>
      </c>
      <c r="I153" s="43" t="b">
        <f t="shared" si="124"/>
        <v>0</v>
      </c>
      <c r="J153" s="43" t="b">
        <f t="shared" si="124"/>
        <v>0</v>
      </c>
      <c r="K153" s="43" t="b">
        <f t="shared" si="124"/>
        <v>0</v>
      </c>
      <c r="L153" s="43" t="b">
        <f t="shared" si="124"/>
        <v>0</v>
      </c>
      <c r="M153" s="43" t="b">
        <f t="shared" si="124"/>
        <v>0</v>
      </c>
      <c r="N153" s="43" t="b">
        <f t="shared" si="124"/>
        <v>0</v>
      </c>
      <c r="P153" s="92">
        <f t="shared" si="107"/>
        <v>0</v>
      </c>
      <c r="Q153" s="93" t="str">
        <f t="shared" si="108"/>
        <v>%</v>
      </c>
      <c r="R153" s="93">
        <f t="shared" si="109"/>
        <v>0</v>
      </c>
      <c r="S153" s="93" t="str">
        <f t="shared" si="110"/>
        <v>%</v>
      </c>
      <c r="T153" s="93">
        <f t="shared" si="111"/>
        <v>0</v>
      </c>
      <c r="U153" s="93">
        <f t="shared" si="112"/>
        <v>10</v>
      </c>
      <c r="V153" s="93">
        <f t="shared" si="113"/>
        <v>0</v>
      </c>
      <c r="W153" s="94">
        <f t="shared" si="114"/>
        <v>10</v>
      </c>
      <c r="X153" s="93"/>
      <c r="Y153" s="95">
        <f t="shared" si="115"/>
        <v>10</v>
      </c>
      <c r="Z153" s="95">
        <f t="shared" si="116"/>
        <v>0</v>
      </c>
      <c r="AA153" s="95" t="str">
        <f t="shared" si="117"/>
        <v>No data</v>
      </c>
    </row>
    <row r="154" spans="1:27">
      <c r="A154" s="110"/>
      <c r="B154" s="108"/>
      <c r="C154" s="109"/>
      <c r="D154" s="4" t="s">
        <v>430</v>
      </c>
      <c r="E154" s="43" t="b">
        <f>IF(E146="Yes","NA", IF(E146="No",""))</f>
        <v>0</v>
      </c>
      <c r="F154" s="43" t="b">
        <f t="shared" ref="F154:N154" si="125">IF(F146="Yes","NA", IF(F146="No",""))</f>
        <v>0</v>
      </c>
      <c r="G154" s="43" t="b">
        <f t="shared" si="125"/>
        <v>0</v>
      </c>
      <c r="H154" s="43" t="b">
        <f t="shared" si="125"/>
        <v>0</v>
      </c>
      <c r="I154" s="43" t="b">
        <f t="shared" si="125"/>
        <v>0</v>
      </c>
      <c r="J154" s="43" t="b">
        <f t="shared" si="125"/>
        <v>0</v>
      </c>
      <c r="K154" s="43" t="b">
        <f t="shared" si="125"/>
        <v>0</v>
      </c>
      <c r="L154" s="43" t="b">
        <f t="shared" si="125"/>
        <v>0</v>
      </c>
      <c r="M154" s="43" t="b">
        <f t="shared" si="125"/>
        <v>0</v>
      </c>
      <c r="N154" s="43" t="b">
        <f t="shared" si="125"/>
        <v>0</v>
      </c>
      <c r="P154" s="92">
        <f t="shared" si="107"/>
        <v>0</v>
      </c>
      <c r="Q154" s="93" t="str">
        <f t="shared" si="108"/>
        <v>%</v>
      </c>
      <c r="R154" s="93">
        <f t="shared" si="109"/>
        <v>0</v>
      </c>
      <c r="S154" s="93" t="str">
        <f t="shared" si="110"/>
        <v>%</v>
      </c>
      <c r="T154" s="93">
        <f t="shared" si="111"/>
        <v>0</v>
      </c>
      <c r="U154" s="93">
        <f t="shared" si="112"/>
        <v>10</v>
      </c>
      <c r="V154" s="93">
        <f t="shared" si="113"/>
        <v>0</v>
      </c>
      <c r="W154" s="94">
        <f t="shared" si="114"/>
        <v>10</v>
      </c>
      <c r="X154" s="93"/>
      <c r="Y154" s="95">
        <f t="shared" si="115"/>
        <v>10</v>
      </c>
      <c r="Z154" s="95">
        <f t="shared" si="116"/>
        <v>0</v>
      </c>
      <c r="AA154" s="95" t="str">
        <f t="shared" si="117"/>
        <v>No data</v>
      </c>
    </row>
    <row r="155" spans="1:27">
      <c r="A155" s="110"/>
      <c r="B155" s="108"/>
      <c r="C155" s="109"/>
      <c r="D155" s="4" t="s">
        <v>431</v>
      </c>
      <c r="E155" s="43" t="b">
        <f>IF(E146="Yes","NA", IF(E146="No",""))</f>
        <v>0</v>
      </c>
      <c r="F155" s="43" t="b">
        <f t="shared" ref="F155:N155" si="126">IF(F146="Yes","NA", IF(F146="No",""))</f>
        <v>0</v>
      </c>
      <c r="G155" s="43" t="b">
        <f t="shared" si="126"/>
        <v>0</v>
      </c>
      <c r="H155" s="43" t="b">
        <f t="shared" si="126"/>
        <v>0</v>
      </c>
      <c r="I155" s="43" t="b">
        <f t="shared" si="126"/>
        <v>0</v>
      </c>
      <c r="J155" s="43" t="b">
        <f t="shared" si="126"/>
        <v>0</v>
      </c>
      <c r="K155" s="43" t="b">
        <f t="shared" si="126"/>
        <v>0</v>
      </c>
      <c r="L155" s="43" t="b">
        <f t="shared" si="126"/>
        <v>0</v>
      </c>
      <c r="M155" s="43" t="b">
        <f t="shared" si="126"/>
        <v>0</v>
      </c>
      <c r="N155" s="43" t="b">
        <f t="shared" si="126"/>
        <v>0</v>
      </c>
      <c r="P155" s="92">
        <f t="shared" si="107"/>
        <v>0</v>
      </c>
      <c r="Q155" s="93" t="str">
        <f t="shared" si="108"/>
        <v>%</v>
      </c>
      <c r="R155" s="93">
        <f t="shared" si="109"/>
        <v>0</v>
      </c>
      <c r="S155" s="93" t="str">
        <f t="shared" si="110"/>
        <v>%</v>
      </c>
      <c r="T155" s="93">
        <f t="shared" si="111"/>
        <v>0</v>
      </c>
      <c r="U155" s="93">
        <f t="shared" si="112"/>
        <v>10</v>
      </c>
      <c r="V155" s="93">
        <f t="shared" si="113"/>
        <v>0</v>
      </c>
      <c r="W155" s="94">
        <f t="shared" si="114"/>
        <v>10</v>
      </c>
      <c r="X155" s="93"/>
      <c r="Y155" s="95">
        <f t="shared" si="115"/>
        <v>10</v>
      </c>
      <c r="Z155" s="95">
        <f t="shared" si="116"/>
        <v>0</v>
      </c>
      <c r="AA155" s="95" t="str">
        <f t="shared" si="117"/>
        <v>No data</v>
      </c>
    </row>
    <row r="156" spans="1:27">
      <c r="A156" s="110"/>
      <c r="B156" s="108"/>
      <c r="C156" s="109"/>
      <c r="D156" s="4" t="s">
        <v>432</v>
      </c>
      <c r="E156" s="43" t="b">
        <f>IF(E146="Yes","NA", IF(E146="No",""))</f>
        <v>0</v>
      </c>
      <c r="F156" s="43" t="b">
        <f t="shared" ref="F156:N156" si="127">IF(F146="Yes","NA", IF(F146="No",""))</f>
        <v>0</v>
      </c>
      <c r="G156" s="43" t="b">
        <f t="shared" si="127"/>
        <v>0</v>
      </c>
      <c r="H156" s="43" t="b">
        <f t="shared" si="127"/>
        <v>0</v>
      </c>
      <c r="I156" s="43" t="b">
        <f t="shared" si="127"/>
        <v>0</v>
      </c>
      <c r="J156" s="43" t="b">
        <f t="shared" si="127"/>
        <v>0</v>
      </c>
      <c r="K156" s="43" t="b">
        <f t="shared" si="127"/>
        <v>0</v>
      </c>
      <c r="L156" s="43" t="b">
        <f t="shared" si="127"/>
        <v>0</v>
      </c>
      <c r="M156" s="43" t="b">
        <f t="shared" si="127"/>
        <v>0</v>
      </c>
      <c r="N156" s="43" t="b">
        <f t="shared" si="127"/>
        <v>0</v>
      </c>
      <c r="P156" s="92">
        <f t="shared" si="107"/>
        <v>0</v>
      </c>
      <c r="Q156" s="93" t="str">
        <f t="shared" si="108"/>
        <v>%</v>
      </c>
      <c r="R156" s="93">
        <f t="shared" si="109"/>
        <v>0</v>
      </c>
      <c r="S156" s="93" t="str">
        <f t="shared" si="110"/>
        <v>%</v>
      </c>
      <c r="T156" s="93">
        <f t="shared" si="111"/>
        <v>0</v>
      </c>
      <c r="U156" s="93">
        <f t="shared" si="112"/>
        <v>10</v>
      </c>
      <c r="V156" s="93">
        <f t="shared" si="113"/>
        <v>0</v>
      </c>
      <c r="W156" s="94">
        <f t="shared" si="114"/>
        <v>10</v>
      </c>
      <c r="X156" s="93"/>
      <c r="Y156" s="95">
        <f t="shared" si="115"/>
        <v>10</v>
      </c>
      <c r="Z156" s="95">
        <f t="shared" si="116"/>
        <v>0</v>
      </c>
      <c r="AA156" s="95" t="str">
        <f t="shared" si="117"/>
        <v>No data</v>
      </c>
    </row>
    <row r="157" spans="1:27">
      <c r="A157" s="110"/>
      <c r="B157" s="108"/>
      <c r="C157" s="109"/>
      <c r="D157" s="4" t="s">
        <v>433</v>
      </c>
      <c r="E157" s="43" t="b">
        <f>IF(E146="Yes","NA", IF(E146="No",""))</f>
        <v>0</v>
      </c>
      <c r="F157" s="43" t="b">
        <f t="shared" ref="F157:N157" si="128">IF(F146="Yes","NA", IF(F146="No",""))</f>
        <v>0</v>
      </c>
      <c r="G157" s="43" t="b">
        <f t="shared" si="128"/>
        <v>0</v>
      </c>
      <c r="H157" s="43" t="b">
        <f t="shared" si="128"/>
        <v>0</v>
      </c>
      <c r="I157" s="43" t="b">
        <f t="shared" si="128"/>
        <v>0</v>
      </c>
      <c r="J157" s="43" t="b">
        <f t="shared" si="128"/>
        <v>0</v>
      </c>
      <c r="K157" s="43" t="b">
        <f t="shared" si="128"/>
        <v>0</v>
      </c>
      <c r="L157" s="43" t="b">
        <f t="shared" si="128"/>
        <v>0</v>
      </c>
      <c r="M157" s="43" t="b">
        <f t="shared" si="128"/>
        <v>0</v>
      </c>
      <c r="N157" s="43" t="b">
        <f t="shared" si="128"/>
        <v>0</v>
      </c>
      <c r="P157" s="92">
        <f t="shared" si="107"/>
        <v>0</v>
      </c>
      <c r="Q157" s="93" t="str">
        <f t="shared" si="108"/>
        <v>%</v>
      </c>
      <c r="R157" s="93">
        <f t="shared" si="109"/>
        <v>0</v>
      </c>
      <c r="S157" s="93" t="str">
        <f t="shared" si="110"/>
        <v>%</v>
      </c>
      <c r="T157" s="93">
        <f t="shared" si="111"/>
        <v>0</v>
      </c>
      <c r="U157" s="93">
        <f t="shared" si="112"/>
        <v>10</v>
      </c>
      <c r="V157" s="93">
        <f t="shared" si="113"/>
        <v>0</v>
      </c>
      <c r="W157" s="94">
        <f t="shared" si="114"/>
        <v>10</v>
      </c>
      <c r="X157" s="93"/>
      <c r="Y157" s="95">
        <f t="shared" si="115"/>
        <v>10</v>
      </c>
      <c r="Z157" s="95">
        <f t="shared" si="116"/>
        <v>0</v>
      </c>
      <c r="AA157" s="95" t="str">
        <f t="shared" si="117"/>
        <v>No data</v>
      </c>
    </row>
    <row r="158" spans="1:27">
      <c r="A158" s="110"/>
      <c r="B158" s="108"/>
      <c r="C158" s="109"/>
      <c r="D158" s="4" t="s">
        <v>434</v>
      </c>
      <c r="E158" s="43" t="b">
        <f>IF(E146="Yes","NA", IF(E146="No",""))</f>
        <v>0</v>
      </c>
      <c r="F158" s="43" t="b">
        <f t="shared" ref="F158:N158" si="129">IF(F146="Yes","NA", IF(F146="No",""))</f>
        <v>0</v>
      </c>
      <c r="G158" s="43" t="b">
        <f t="shared" si="129"/>
        <v>0</v>
      </c>
      <c r="H158" s="43" t="b">
        <f t="shared" si="129"/>
        <v>0</v>
      </c>
      <c r="I158" s="43" t="b">
        <f t="shared" si="129"/>
        <v>0</v>
      </c>
      <c r="J158" s="43" t="b">
        <f t="shared" si="129"/>
        <v>0</v>
      </c>
      <c r="K158" s="43" t="b">
        <f t="shared" si="129"/>
        <v>0</v>
      </c>
      <c r="L158" s="43" t="b">
        <f t="shared" si="129"/>
        <v>0</v>
      </c>
      <c r="M158" s="43" t="b">
        <f t="shared" si="129"/>
        <v>0</v>
      </c>
      <c r="N158" s="43" t="b">
        <f t="shared" si="129"/>
        <v>0</v>
      </c>
      <c r="P158" s="92">
        <f t="shared" si="107"/>
        <v>0</v>
      </c>
      <c r="Q158" s="93" t="str">
        <f t="shared" si="108"/>
        <v>%</v>
      </c>
      <c r="R158" s="93">
        <f t="shared" si="109"/>
        <v>0</v>
      </c>
      <c r="S158" s="93" t="str">
        <f t="shared" si="110"/>
        <v>%</v>
      </c>
      <c r="T158" s="93">
        <f t="shared" si="111"/>
        <v>0</v>
      </c>
      <c r="U158" s="93">
        <f t="shared" si="112"/>
        <v>10</v>
      </c>
      <c r="V158" s="93">
        <f t="shared" si="113"/>
        <v>0</v>
      </c>
      <c r="W158" s="94">
        <f t="shared" si="114"/>
        <v>10</v>
      </c>
      <c r="X158" s="93"/>
      <c r="Y158" s="95">
        <f t="shared" si="115"/>
        <v>10</v>
      </c>
      <c r="Z158" s="95">
        <f t="shared" si="116"/>
        <v>0</v>
      </c>
      <c r="AA158" s="95" t="str">
        <f t="shared" si="117"/>
        <v>No data</v>
      </c>
    </row>
    <row r="159" spans="1:27">
      <c r="A159" s="110"/>
      <c r="B159" s="108"/>
      <c r="C159" s="109"/>
      <c r="D159" s="4" t="s">
        <v>435</v>
      </c>
      <c r="E159" s="43" t="b">
        <f>IF(E146="Yes","NA", IF(E146="No",""))</f>
        <v>0</v>
      </c>
      <c r="F159" s="43" t="b">
        <f>IF(F146="Yes","NA", IF(F146="No",""))</f>
        <v>0</v>
      </c>
      <c r="G159" s="43" t="b">
        <f t="shared" ref="G159:N159" si="130">IF(G146="Yes","NA", IF(G146="No",""))</f>
        <v>0</v>
      </c>
      <c r="H159" s="43" t="b">
        <f t="shared" si="130"/>
        <v>0</v>
      </c>
      <c r="I159" s="43" t="b">
        <f t="shared" si="130"/>
        <v>0</v>
      </c>
      <c r="J159" s="43" t="b">
        <f t="shared" si="130"/>
        <v>0</v>
      </c>
      <c r="K159" s="43" t="b">
        <f t="shared" si="130"/>
        <v>0</v>
      </c>
      <c r="L159" s="43" t="b">
        <f t="shared" si="130"/>
        <v>0</v>
      </c>
      <c r="M159" s="43" t="b">
        <f t="shared" si="130"/>
        <v>0</v>
      </c>
      <c r="N159" s="43" t="b">
        <f t="shared" si="130"/>
        <v>0</v>
      </c>
      <c r="P159" s="92">
        <f t="shared" si="107"/>
        <v>0</v>
      </c>
      <c r="Q159" s="93" t="str">
        <f t="shared" si="108"/>
        <v>%</v>
      </c>
      <c r="R159" s="93">
        <f t="shared" si="109"/>
        <v>0</v>
      </c>
      <c r="S159" s="93" t="str">
        <f t="shared" si="110"/>
        <v>%</v>
      </c>
      <c r="T159" s="93">
        <f t="shared" si="111"/>
        <v>0</v>
      </c>
      <c r="U159" s="93">
        <f t="shared" si="112"/>
        <v>10</v>
      </c>
      <c r="V159" s="93">
        <f t="shared" si="113"/>
        <v>0</v>
      </c>
      <c r="W159" s="94">
        <f t="shared" si="114"/>
        <v>10</v>
      </c>
      <c r="X159" s="93"/>
      <c r="Y159" s="95">
        <f t="shared" si="115"/>
        <v>10</v>
      </c>
      <c r="Z159" s="95">
        <f t="shared" si="116"/>
        <v>0</v>
      </c>
      <c r="AA159" s="95" t="str">
        <f t="shared" si="117"/>
        <v>No data</v>
      </c>
    </row>
    <row r="160" spans="1:27">
      <c r="A160" s="110"/>
      <c r="B160" s="108"/>
      <c r="C160" s="109"/>
      <c r="D160" s="4" t="s">
        <v>436</v>
      </c>
      <c r="E160" s="43" t="b">
        <f>IF(E146="Yes","NA", IF(E146="No",""))</f>
        <v>0</v>
      </c>
      <c r="F160" s="43" t="b">
        <f t="shared" ref="F160:N160" si="131">IF(F146="Yes","NA", IF(F146="No",""))</f>
        <v>0</v>
      </c>
      <c r="G160" s="43" t="b">
        <f t="shared" si="131"/>
        <v>0</v>
      </c>
      <c r="H160" s="43" t="b">
        <f t="shared" si="131"/>
        <v>0</v>
      </c>
      <c r="I160" s="43" t="b">
        <f t="shared" si="131"/>
        <v>0</v>
      </c>
      <c r="J160" s="43" t="b">
        <f t="shared" si="131"/>
        <v>0</v>
      </c>
      <c r="K160" s="43" t="b">
        <f t="shared" si="131"/>
        <v>0</v>
      </c>
      <c r="L160" s="43" t="b">
        <f t="shared" si="131"/>
        <v>0</v>
      </c>
      <c r="M160" s="43" t="b">
        <f t="shared" si="131"/>
        <v>0</v>
      </c>
      <c r="N160" s="43" t="b">
        <f t="shared" si="131"/>
        <v>0</v>
      </c>
      <c r="P160" s="92">
        <f t="shared" si="107"/>
        <v>0</v>
      </c>
      <c r="Q160" s="93" t="str">
        <f t="shared" si="108"/>
        <v>%</v>
      </c>
      <c r="R160" s="93">
        <f t="shared" si="109"/>
        <v>0</v>
      </c>
      <c r="S160" s="93" t="str">
        <f t="shared" si="110"/>
        <v>%</v>
      </c>
      <c r="T160" s="93">
        <f t="shared" si="111"/>
        <v>0</v>
      </c>
      <c r="U160" s="93">
        <f t="shared" si="112"/>
        <v>10</v>
      </c>
      <c r="V160" s="93">
        <f t="shared" si="113"/>
        <v>0</v>
      </c>
      <c r="W160" s="94">
        <f t="shared" si="114"/>
        <v>10</v>
      </c>
      <c r="X160" s="93"/>
      <c r="Y160" s="95">
        <f t="shared" si="115"/>
        <v>10</v>
      </c>
      <c r="Z160" s="95">
        <f t="shared" si="116"/>
        <v>0</v>
      </c>
      <c r="AA160" s="95" t="str">
        <f t="shared" si="117"/>
        <v>No data</v>
      </c>
    </row>
    <row r="161" spans="1:27" ht="15" customHeight="1">
      <c r="A161" s="110"/>
      <c r="B161" s="108">
        <v>20</v>
      </c>
      <c r="C161" s="109" t="s">
        <v>172</v>
      </c>
      <c r="D161" s="42" t="s">
        <v>167</v>
      </c>
      <c r="E161" s="55"/>
      <c r="F161" s="55"/>
      <c r="G161" s="55"/>
      <c r="H161" s="55"/>
      <c r="I161" s="55"/>
      <c r="J161" s="55"/>
      <c r="K161" s="55"/>
      <c r="L161" s="55"/>
      <c r="M161" s="55"/>
      <c r="N161" s="55"/>
      <c r="P161" s="92">
        <f t="shared" si="107"/>
        <v>0</v>
      </c>
      <c r="Q161" s="93" t="str">
        <f t="shared" si="108"/>
        <v>%</v>
      </c>
      <c r="R161" s="93">
        <f t="shared" si="109"/>
        <v>0</v>
      </c>
      <c r="S161" s="93" t="str">
        <f t="shared" si="110"/>
        <v>%</v>
      </c>
      <c r="T161" s="93">
        <f t="shared" si="111"/>
        <v>0</v>
      </c>
      <c r="U161" s="93">
        <f t="shared" si="112"/>
        <v>10</v>
      </c>
      <c r="V161" s="93">
        <f t="shared" si="113"/>
        <v>0</v>
      </c>
      <c r="W161" s="94">
        <f t="shared" si="114"/>
        <v>10</v>
      </c>
      <c r="X161" s="93"/>
      <c r="Y161" s="95">
        <f t="shared" si="115"/>
        <v>0</v>
      </c>
      <c r="Z161" s="95">
        <f t="shared" si="116"/>
        <v>10</v>
      </c>
      <c r="AA161" s="95" t="str">
        <f t="shared" si="117"/>
        <v>No data</v>
      </c>
    </row>
    <row r="162" spans="1:27">
      <c r="A162" s="110"/>
      <c r="B162" s="108"/>
      <c r="C162" s="109"/>
      <c r="D162" s="42" t="s">
        <v>176</v>
      </c>
      <c r="E162" s="55"/>
      <c r="F162" s="55"/>
      <c r="G162" s="55"/>
      <c r="H162" s="55"/>
      <c r="I162" s="55"/>
      <c r="J162" s="55"/>
      <c r="K162" s="55"/>
      <c r="L162" s="55"/>
      <c r="M162" s="55"/>
      <c r="N162" s="55"/>
      <c r="P162" s="92">
        <f t="shared" si="107"/>
        <v>0</v>
      </c>
      <c r="Q162" s="93" t="str">
        <f t="shared" si="108"/>
        <v>%</v>
      </c>
      <c r="R162" s="93">
        <f t="shared" si="109"/>
        <v>0</v>
      </c>
      <c r="S162" s="93" t="str">
        <f t="shared" si="110"/>
        <v>%</v>
      </c>
      <c r="T162" s="93">
        <f t="shared" si="111"/>
        <v>0</v>
      </c>
      <c r="U162" s="93">
        <f t="shared" si="112"/>
        <v>10</v>
      </c>
      <c r="V162" s="93">
        <f t="shared" si="113"/>
        <v>0</v>
      </c>
      <c r="W162" s="94">
        <f t="shared" si="114"/>
        <v>10</v>
      </c>
      <c r="X162" s="93"/>
      <c r="Y162" s="95">
        <f t="shared" si="115"/>
        <v>0</v>
      </c>
      <c r="Z162" s="95">
        <f t="shared" si="116"/>
        <v>10</v>
      </c>
      <c r="AA162" s="95" t="str">
        <f t="shared" si="117"/>
        <v>No data</v>
      </c>
    </row>
    <row r="163" spans="1:27">
      <c r="A163" s="110"/>
      <c r="B163" s="108"/>
      <c r="C163" s="109"/>
      <c r="D163" s="42" t="s">
        <v>178</v>
      </c>
      <c r="E163" s="55"/>
      <c r="F163" s="55"/>
      <c r="G163" s="55"/>
      <c r="H163" s="55"/>
      <c r="I163" s="55"/>
      <c r="J163" s="55"/>
      <c r="K163" s="55"/>
      <c r="L163" s="55"/>
      <c r="M163" s="55"/>
      <c r="N163" s="55"/>
      <c r="P163" s="92">
        <f t="shared" si="107"/>
        <v>0</v>
      </c>
      <c r="Q163" s="93" t="str">
        <f t="shared" si="108"/>
        <v>%</v>
      </c>
      <c r="R163" s="93">
        <f t="shared" si="109"/>
        <v>0</v>
      </c>
      <c r="S163" s="93" t="str">
        <f t="shared" si="110"/>
        <v>%</v>
      </c>
      <c r="T163" s="93">
        <f t="shared" si="111"/>
        <v>0</v>
      </c>
      <c r="U163" s="93">
        <f t="shared" si="112"/>
        <v>10</v>
      </c>
      <c r="V163" s="93">
        <f t="shared" si="113"/>
        <v>0</v>
      </c>
      <c r="W163" s="94">
        <f t="shared" si="114"/>
        <v>10</v>
      </c>
      <c r="X163" s="93"/>
      <c r="Y163" s="95">
        <f t="shared" si="115"/>
        <v>0</v>
      </c>
      <c r="Z163" s="95">
        <f t="shared" si="116"/>
        <v>10</v>
      </c>
      <c r="AA163" s="95" t="str">
        <f t="shared" si="117"/>
        <v>No data</v>
      </c>
    </row>
    <row r="164" spans="1:27">
      <c r="A164" s="110"/>
      <c r="B164" s="108"/>
      <c r="C164" s="109"/>
      <c r="D164" s="42" t="s">
        <v>177</v>
      </c>
      <c r="E164" s="55"/>
      <c r="F164" s="55"/>
      <c r="G164" s="55"/>
      <c r="H164" s="55"/>
      <c r="I164" s="55"/>
      <c r="J164" s="55"/>
      <c r="K164" s="55"/>
      <c r="L164" s="55"/>
      <c r="M164" s="55"/>
      <c r="N164" s="55"/>
      <c r="P164" s="92">
        <f t="shared" ref="P164:P196" si="132">COUNTIF(E164:N164,"Yes")</f>
        <v>0</v>
      </c>
      <c r="Q164" s="93" t="str">
        <f t="shared" ref="Q164:Q195" si="133">IF(ISERROR(P164/T164),"%",P164/T164*100)</f>
        <v>%</v>
      </c>
      <c r="R164" s="93">
        <f t="shared" ref="R164:R196" si="134">COUNTIF(E164:N164, "no")</f>
        <v>0</v>
      </c>
      <c r="S164" s="93" t="str">
        <f t="shared" ref="S164:S195" si="135">IF(ISERROR(R164/T164),"%",R164/T164*100)</f>
        <v>%</v>
      </c>
      <c r="T164" s="93">
        <f t="shared" ref="T164:T196" si="136">SUM(P164+R164)</f>
        <v>0</v>
      </c>
      <c r="U164" s="93">
        <f t="shared" ref="U164:U196" si="137">Y164+Z164</f>
        <v>10</v>
      </c>
      <c r="V164" s="93">
        <f t="shared" ref="V164:V196" si="138">COUNTIF(E164:N164,"NA")</f>
        <v>0</v>
      </c>
      <c r="W164" s="94">
        <f t="shared" ref="W164:W195" si="139">P164+R164+U164+V164</f>
        <v>10</v>
      </c>
      <c r="X164" s="93"/>
      <c r="Y164" s="95">
        <f t="shared" ref="Y164:Y196" si="140">COUNTIF(E164:N164,"FALSE")</f>
        <v>0</v>
      </c>
      <c r="Z164" s="95">
        <f t="shared" ref="Z164:Z196" si="141">COUNTIF(E164:N164,"")</f>
        <v>10</v>
      </c>
      <c r="AA164" s="95" t="str">
        <f t="shared" ref="AA164:AA196" si="142">IF(U164=W164,"No data", IF(V164=W164,"NA", IF(U164+V164=W164,"NA", Q164)))</f>
        <v>No data</v>
      </c>
    </row>
    <row r="165" spans="1:27">
      <c r="A165" s="110"/>
      <c r="B165" s="108"/>
      <c r="C165" s="109"/>
      <c r="D165" s="42" t="s">
        <v>179</v>
      </c>
      <c r="E165" s="55"/>
      <c r="F165" s="55"/>
      <c r="G165" s="55"/>
      <c r="H165" s="55"/>
      <c r="I165" s="55"/>
      <c r="J165" s="55"/>
      <c r="K165" s="55"/>
      <c r="L165" s="55"/>
      <c r="M165" s="55"/>
      <c r="N165" s="55"/>
      <c r="P165" s="92">
        <f t="shared" si="132"/>
        <v>0</v>
      </c>
      <c r="Q165" s="93" t="str">
        <f t="shared" si="133"/>
        <v>%</v>
      </c>
      <c r="R165" s="93">
        <f t="shared" si="134"/>
        <v>0</v>
      </c>
      <c r="S165" s="93" t="str">
        <f t="shared" si="135"/>
        <v>%</v>
      </c>
      <c r="T165" s="93">
        <f t="shared" si="136"/>
        <v>0</v>
      </c>
      <c r="U165" s="93">
        <f t="shared" si="137"/>
        <v>10</v>
      </c>
      <c r="V165" s="93">
        <f t="shared" si="138"/>
        <v>0</v>
      </c>
      <c r="W165" s="94">
        <f t="shared" si="139"/>
        <v>10</v>
      </c>
      <c r="X165" s="93"/>
      <c r="Y165" s="95">
        <f t="shared" si="140"/>
        <v>0</v>
      </c>
      <c r="Z165" s="95">
        <f t="shared" si="141"/>
        <v>10</v>
      </c>
      <c r="AA165" s="95" t="str">
        <f t="shared" si="142"/>
        <v>No data</v>
      </c>
    </row>
    <row r="166" spans="1:27" ht="30">
      <c r="A166" s="110"/>
      <c r="B166" s="108"/>
      <c r="C166" s="109"/>
      <c r="D166" s="42" t="s">
        <v>180</v>
      </c>
      <c r="E166" s="55"/>
      <c r="F166" s="55"/>
      <c r="G166" s="55"/>
      <c r="H166" s="55"/>
      <c r="I166" s="55"/>
      <c r="J166" s="55"/>
      <c r="K166" s="55"/>
      <c r="L166" s="55"/>
      <c r="M166" s="55"/>
      <c r="N166" s="55"/>
      <c r="P166" s="92">
        <f t="shared" si="132"/>
        <v>0</v>
      </c>
      <c r="Q166" s="93" t="str">
        <f t="shared" si="133"/>
        <v>%</v>
      </c>
      <c r="R166" s="93">
        <f t="shared" si="134"/>
        <v>0</v>
      </c>
      <c r="S166" s="93" t="str">
        <f t="shared" si="135"/>
        <v>%</v>
      </c>
      <c r="T166" s="93">
        <f t="shared" si="136"/>
        <v>0</v>
      </c>
      <c r="U166" s="93">
        <f t="shared" si="137"/>
        <v>10</v>
      </c>
      <c r="V166" s="93">
        <f t="shared" si="138"/>
        <v>0</v>
      </c>
      <c r="W166" s="94">
        <f t="shared" si="139"/>
        <v>10</v>
      </c>
      <c r="X166" s="93"/>
      <c r="Y166" s="95">
        <f t="shared" si="140"/>
        <v>0</v>
      </c>
      <c r="Z166" s="95">
        <f t="shared" si="141"/>
        <v>10</v>
      </c>
      <c r="AA166" s="95" t="str">
        <f t="shared" si="142"/>
        <v>No data</v>
      </c>
    </row>
    <row r="167" spans="1:27" ht="30">
      <c r="A167" s="110"/>
      <c r="B167" s="108"/>
      <c r="C167" s="109"/>
      <c r="D167" s="42" t="s">
        <v>181</v>
      </c>
      <c r="E167" s="55"/>
      <c r="F167" s="55"/>
      <c r="G167" s="55"/>
      <c r="H167" s="55"/>
      <c r="I167" s="55"/>
      <c r="J167" s="55"/>
      <c r="K167" s="55"/>
      <c r="L167" s="55"/>
      <c r="M167" s="55"/>
      <c r="N167" s="55"/>
      <c r="P167" s="92">
        <f t="shared" si="132"/>
        <v>0</v>
      </c>
      <c r="Q167" s="93" t="str">
        <f t="shared" si="133"/>
        <v>%</v>
      </c>
      <c r="R167" s="93">
        <f t="shared" si="134"/>
        <v>0</v>
      </c>
      <c r="S167" s="93" t="str">
        <f t="shared" si="135"/>
        <v>%</v>
      </c>
      <c r="T167" s="93">
        <f t="shared" si="136"/>
        <v>0</v>
      </c>
      <c r="U167" s="93">
        <f t="shared" si="137"/>
        <v>10</v>
      </c>
      <c r="V167" s="93">
        <f t="shared" si="138"/>
        <v>0</v>
      </c>
      <c r="W167" s="94">
        <f t="shared" si="139"/>
        <v>10</v>
      </c>
      <c r="X167" s="93"/>
      <c r="Y167" s="95">
        <f t="shared" si="140"/>
        <v>0</v>
      </c>
      <c r="Z167" s="95">
        <f t="shared" si="141"/>
        <v>10</v>
      </c>
      <c r="AA167" s="95" t="str">
        <f t="shared" si="142"/>
        <v>No data</v>
      </c>
    </row>
    <row r="168" spans="1:27" ht="30">
      <c r="A168" s="110"/>
      <c r="B168" s="108"/>
      <c r="C168" s="109"/>
      <c r="D168" s="42" t="s">
        <v>182</v>
      </c>
      <c r="E168" s="55"/>
      <c r="F168" s="55"/>
      <c r="G168" s="55"/>
      <c r="H168" s="55"/>
      <c r="I168" s="55"/>
      <c r="J168" s="55"/>
      <c r="K168" s="55"/>
      <c r="L168" s="55"/>
      <c r="M168" s="55"/>
      <c r="N168" s="55"/>
      <c r="P168" s="92">
        <f t="shared" si="132"/>
        <v>0</v>
      </c>
      <c r="Q168" s="93" t="str">
        <f t="shared" si="133"/>
        <v>%</v>
      </c>
      <c r="R168" s="93">
        <f t="shared" si="134"/>
        <v>0</v>
      </c>
      <c r="S168" s="93" t="str">
        <f t="shared" si="135"/>
        <v>%</v>
      </c>
      <c r="T168" s="93">
        <f t="shared" si="136"/>
        <v>0</v>
      </c>
      <c r="U168" s="93">
        <f t="shared" si="137"/>
        <v>10</v>
      </c>
      <c r="V168" s="93">
        <f t="shared" si="138"/>
        <v>0</v>
      </c>
      <c r="W168" s="94">
        <f t="shared" si="139"/>
        <v>10</v>
      </c>
      <c r="X168" s="93"/>
      <c r="Y168" s="95">
        <f t="shared" si="140"/>
        <v>0</v>
      </c>
      <c r="Z168" s="95">
        <f t="shared" si="141"/>
        <v>10</v>
      </c>
      <c r="AA168" s="95" t="str">
        <f t="shared" si="142"/>
        <v>No data</v>
      </c>
    </row>
    <row r="169" spans="1:27">
      <c r="A169" s="110"/>
      <c r="B169" s="108"/>
      <c r="C169" s="109"/>
      <c r="D169" s="42" t="s">
        <v>183</v>
      </c>
      <c r="E169" s="55"/>
      <c r="F169" s="55"/>
      <c r="G169" s="55"/>
      <c r="H169" s="55"/>
      <c r="I169" s="55"/>
      <c r="J169" s="55"/>
      <c r="K169" s="55"/>
      <c r="L169" s="55"/>
      <c r="M169" s="55"/>
      <c r="N169" s="55"/>
      <c r="P169" s="92">
        <f t="shared" si="132"/>
        <v>0</v>
      </c>
      <c r="Q169" s="93" t="str">
        <f t="shared" si="133"/>
        <v>%</v>
      </c>
      <c r="R169" s="93">
        <f t="shared" si="134"/>
        <v>0</v>
      </c>
      <c r="S169" s="93" t="str">
        <f t="shared" si="135"/>
        <v>%</v>
      </c>
      <c r="T169" s="93">
        <f t="shared" si="136"/>
        <v>0</v>
      </c>
      <c r="U169" s="93">
        <f t="shared" si="137"/>
        <v>10</v>
      </c>
      <c r="V169" s="93">
        <f t="shared" si="138"/>
        <v>0</v>
      </c>
      <c r="W169" s="94">
        <f t="shared" si="139"/>
        <v>10</v>
      </c>
      <c r="X169" s="93"/>
      <c r="Y169" s="95">
        <f t="shared" si="140"/>
        <v>0</v>
      </c>
      <c r="Z169" s="95">
        <f t="shared" si="141"/>
        <v>10</v>
      </c>
      <c r="AA169" s="95" t="str">
        <f t="shared" si="142"/>
        <v>No data</v>
      </c>
    </row>
    <row r="170" spans="1:27">
      <c r="A170" s="110"/>
      <c r="B170" s="108"/>
      <c r="C170" s="109"/>
      <c r="D170" s="42" t="s">
        <v>184</v>
      </c>
      <c r="E170" s="55"/>
      <c r="F170" s="55"/>
      <c r="G170" s="55"/>
      <c r="H170" s="55"/>
      <c r="I170" s="55"/>
      <c r="J170" s="55"/>
      <c r="K170" s="55"/>
      <c r="L170" s="55"/>
      <c r="M170" s="55"/>
      <c r="N170" s="55"/>
      <c r="P170" s="92">
        <f t="shared" si="132"/>
        <v>0</v>
      </c>
      <c r="Q170" s="93" t="str">
        <f t="shared" si="133"/>
        <v>%</v>
      </c>
      <c r="R170" s="93">
        <f t="shared" si="134"/>
        <v>0</v>
      </c>
      <c r="S170" s="93" t="str">
        <f t="shared" si="135"/>
        <v>%</v>
      </c>
      <c r="T170" s="93">
        <f t="shared" si="136"/>
        <v>0</v>
      </c>
      <c r="U170" s="93">
        <f t="shared" si="137"/>
        <v>10</v>
      </c>
      <c r="V170" s="93">
        <f t="shared" si="138"/>
        <v>0</v>
      </c>
      <c r="W170" s="94">
        <f t="shared" si="139"/>
        <v>10</v>
      </c>
      <c r="X170" s="93"/>
      <c r="Y170" s="95">
        <f t="shared" si="140"/>
        <v>0</v>
      </c>
      <c r="Z170" s="95">
        <f t="shared" si="141"/>
        <v>10</v>
      </c>
      <c r="AA170" s="95" t="str">
        <f t="shared" si="142"/>
        <v>No data</v>
      </c>
    </row>
    <row r="171" spans="1:27">
      <c r="A171" s="110"/>
      <c r="B171" s="108"/>
      <c r="C171" s="109"/>
      <c r="D171" s="42" t="s">
        <v>185</v>
      </c>
      <c r="E171" s="55"/>
      <c r="F171" s="55"/>
      <c r="G171" s="55"/>
      <c r="H171" s="55"/>
      <c r="I171" s="55"/>
      <c r="J171" s="55"/>
      <c r="K171" s="55"/>
      <c r="L171" s="55"/>
      <c r="M171" s="55"/>
      <c r="N171" s="55"/>
      <c r="P171" s="92">
        <f t="shared" si="132"/>
        <v>0</v>
      </c>
      <c r="Q171" s="93" t="str">
        <f t="shared" si="133"/>
        <v>%</v>
      </c>
      <c r="R171" s="93">
        <f t="shared" si="134"/>
        <v>0</v>
      </c>
      <c r="S171" s="93" t="str">
        <f t="shared" si="135"/>
        <v>%</v>
      </c>
      <c r="T171" s="93">
        <f t="shared" si="136"/>
        <v>0</v>
      </c>
      <c r="U171" s="93">
        <f t="shared" si="137"/>
        <v>10</v>
      </c>
      <c r="V171" s="93">
        <f t="shared" si="138"/>
        <v>0</v>
      </c>
      <c r="W171" s="94">
        <f t="shared" si="139"/>
        <v>10</v>
      </c>
      <c r="X171" s="93"/>
      <c r="Y171" s="95">
        <f t="shared" si="140"/>
        <v>0</v>
      </c>
      <c r="Z171" s="95">
        <f t="shared" si="141"/>
        <v>10</v>
      </c>
      <c r="AA171" s="95" t="str">
        <f t="shared" si="142"/>
        <v>No data</v>
      </c>
    </row>
    <row r="172" spans="1:27">
      <c r="A172" s="110"/>
      <c r="B172" s="108"/>
      <c r="C172" s="109"/>
      <c r="D172" s="42" t="s">
        <v>186</v>
      </c>
      <c r="E172" s="55"/>
      <c r="F172" s="55"/>
      <c r="G172" s="55"/>
      <c r="H172" s="55"/>
      <c r="I172" s="55"/>
      <c r="J172" s="55"/>
      <c r="K172" s="55"/>
      <c r="L172" s="55"/>
      <c r="M172" s="55"/>
      <c r="N172" s="55"/>
      <c r="P172" s="92">
        <f t="shared" si="132"/>
        <v>0</v>
      </c>
      <c r="Q172" s="93" t="str">
        <f t="shared" si="133"/>
        <v>%</v>
      </c>
      <c r="R172" s="93">
        <f t="shared" si="134"/>
        <v>0</v>
      </c>
      <c r="S172" s="93" t="str">
        <f t="shared" si="135"/>
        <v>%</v>
      </c>
      <c r="T172" s="93">
        <f t="shared" si="136"/>
        <v>0</v>
      </c>
      <c r="U172" s="93">
        <f t="shared" si="137"/>
        <v>10</v>
      </c>
      <c r="V172" s="93">
        <f t="shared" si="138"/>
        <v>0</v>
      </c>
      <c r="W172" s="94">
        <f t="shared" si="139"/>
        <v>10</v>
      </c>
      <c r="X172" s="93"/>
      <c r="Y172" s="95">
        <f t="shared" si="140"/>
        <v>0</v>
      </c>
      <c r="Z172" s="95">
        <f t="shared" si="141"/>
        <v>10</v>
      </c>
      <c r="AA172" s="95" t="str">
        <f t="shared" si="142"/>
        <v>No data</v>
      </c>
    </row>
    <row r="173" spans="1:27" ht="30">
      <c r="A173" s="110"/>
      <c r="B173" s="108"/>
      <c r="C173" s="109"/>
      <c r="D173" s="42" t="s">
        <v>187</v>
      </c>
      <c r="E173" s="55"/>
      <c r="F173" s="55"/>
      <c r="G173" s="55"/>
      <c r="H173" s="55"/>
      <c r="I173" s="55"/>
      <c r="J173" s="55"/>
      <c r="K173" s="55"/>
      <c r="L173" s="55"/>
      <c r="M173" s="55"/>
      <c r="N173" s="55"/>
      <c r="P173" s="92">
        <f t="shared" si="132"/>
        <v>0</v>
      </c>
      <c r="Q173" s="93" t="str">
        <f t="shared" si="133"/>
        <v>%</v>
      </c>
      <c r="R173" s="93">
        <f t="shared" si="134"/>
        <v>0</v>
      </c>
      <c r="S173" s="93" t="str">
        <f t="shared" si="135"/>
        <v>%</v>
      </c>
      <c r="T173" s="93">
        <f t="shared" si="136"/>
        <v>0</v>
      </c>
      <c r="U173" s="93">
        <f t="shared" si="137"/>
        <v>10</v>
      </c>
      <c r="V173" s="93">
        <f t="shared" si="138"/>
        <v>0</v>
      </c>
      <c r="W173" s="94">
        <f t="shared" si="139"/>
        <v>10</v>
      </c>
      <c r="X173" s="93"/>
      <c r="Y173" s="95">
        <f t="shared" si="140"/>
        <v>0</v>
      </c>
      <c r="Z173" s="95">
        <f t="shared" si="141"/>
        <v>10</v>
      </c>
      <c r="AA173" s="95" t="str">
        <f t="shared" si="142"/>
        <v>No data</v>
      </c>
    </row>
    <row r="174" spans="1:27">
      <c r="A174" s="110"/>
      <c r="B174" s="108"/>
      <c r="C174" s="109"/>
      <c r="D174" s="42" t="s">
        <v>188</v>
      </c>
      <c r="E174" s="55"/>
      <c r="F174" s="55"/>
      <c r="G174" s="55"/>
      <c r="H174" s="55"/>
      <c r="I174" s="55"/>
      <c r="J174" s="55"/>
      <c r="K174" s="55"/>
      <c r="L174" s="55"/>
      <c r="M174" s="55"/>
      <c r="N174" s="55"/>
      <c r="P174" s="92">
        <f t="shared" si="132"/>
        <v>0</v>
      </c>
      <c r="Q174" s="93" t="str">
        <f t="shared" si="133"/>
        <v>%</v>
      </c>
      <c r="R174" s="93">
        <f t="shared" si="134"/>
        <v>0</v>
      </c>
      <c r="S174" s="93" t="str">
        <f t="shared" si="135"/>
        <v>%</v>
      </c>
      <c r="T174" s="93">
        <f t="shared" si="136"/>
        <v>0</v>
      </c>
      <c r="U174" s="93">
        <f t="shared" si="137"/>
        <v>10</v>
      </c>
      <c r="V174" s="93">
        <f t="shared" si="138"/>
        <v>0</v>
      </c>
      <c r="W174" s="94">
        <f t="shared" si="139"/>
        <v>10</v>
      </c>
      <c r="X174" s="93"/>
      <c r="Y174" s="95">
        <f t="shared" si="140"/>
        <v>0</v>
      </c>
      <c r="Z174" s="95">
        <f t="shared" si="141"/>
        <v>10</v>
      </c>
      <c r="AA174" s="95" t="str">
        <f t="shared" si="142"/>
        <v>No data</v>
      </c>
    </row>
    <row r="175" spans="1:27" ht="30">
      <c r="A175" s="110"/>
      <c r="B175" s="108"/>
      <c r="C175" s="109"/>
      <c r="D175" s="42" t="s">
        <v>190</v>
      </c>
      <c r="E175" s="55"/>
      <c r="F175" s="55"/>
      <c r="G175" s="55"/>
      <c r="H175" s="55"/>
      <c r="I175" s="55"/>
      <c r="J175" s="55"/>
      <c r="K175" s="55"/>
      <c r="L175" s="55"/>
      <c r="M175" s="55"/>
      <c r="N175" s="55"/>
      <c r="P175" s="92">
        <f t="shared" si="132"/>
        <v>0</v>
      </c>
      <c r="Q175" s="93" t="str">
        <f t="shared" si="133"/>
        <v>%</v>
      </c>
      <c r="R175" s="93">
        <f t="shared" si="134"/>
        <v>0</v>
      </c>
      <c r="S175" s="93" t="str">
        <f t="shared" si="135"/>
        <v>%</v>
      </c>
      <c r="T175" s="93">
        <f t="shared" si="136"/>
        <v>0</v>
      </c>
      <c r="U175" s="93">
        <f t="shared" si="137"/>
        <v>10</v>
      </c>
      <c r="V175" s="93">
        <f t="shared" si="138"/>
        <v>0</v>
      </c>
      <c r="W175" s="94">
        <f t="shared" si="139"/>
        <v>10</v>
      </c>
      <c r="X175" s="93"/>
      <c r="Y175" s="95">
        <f t="shared" si="140"/>
        <v>0</v>
      </c>
      <c r="Z175" s="95">
        <f t="shared" si="141"/>
        <v>10</v>
      </c>
      <c r="AA175" s="95" t="str">
        <f t="shared" si="142"/>
        <v>No data</v>
      </c>
    </row>
    <row r="176" spans="1:27">
      <c r="A176" s="110"/>
      <c r="B176" s="108"/>
      <c r="C176" s="109"/>
      <c r="D176" s="42" t="s">
        <v>189</v>
      </c>
      <c r="E176" s="55"/>
      <c r="F176" s="55"/>
      <c r="G176" s="55"/>
      <c r="H176" s="55"/>
      <c r="I176" s="55"/>
      <c r="J176" s="55"/>
      <c r="K176" s="55"/>
      <c r="L176" s="55"/>
      <c r="M176" s="55"/>
      <c r="N176" s="55"/>
      <c r="P176" s="92">
        <f t="shared" si="132"/>
        <v>0</v>
      </c>
      <c r="Q176" s="93" t="str">
        <f t="shared" si="133"/>
        <v>%</v>
      </c>
      <c r="R176" s="93">
        <f t="shared" si="134"/>
        <v>0</v>
      </c>
      <c r="S176" s="93" t="str">
        <f t="shared" si="135"/>
        <v>%</v>
      </c>
      <c r="T176" s="93">
        <f t="shared" si="136"/>
        <v>0</v>
      </c>
      <c r="U176" s="93">
        <f t="shared" si="137"/>
        <v>10</v>
      </c>
      <c r="V176" s="93">
        <f t="shared" si="138"/>
        <v>0</v>
      </c>
      <c r="W176" s="94">
        <f t="shared" si="139"/>
        <v>10</v>
      </c>
      <c r="X176" s="93"/>
      <c r="Y176" s="95">
        <f t="shared" si="140"/>
        <v>0</v>
      </c>
      <c r="Z176" s="95">
        <f t="shared" si="141"/>
        <v>10</v>
      </c>
      <c r="AA176" s="95" t="str">
        <f t="shared" si="142"/>
        <v>No data</v>
      </c>
    </row>
    <row r="177" spans="1:27">
      <c r="A177" s="110"/>
      <c r="B177" s="108"/>
      <c r="C177" s="109"/>
      <c r="D177" s="42" t="s">
        <v>191</v>
      </c>
      <c r="E177" s="55"/>
      <c r="F177" s="55"/>
      <c r="G177" s="55"/>
      <c r="H177" s="55"/>
      <c r="I177" s="55"/>
      <c r="J177" s="55"/>
      <c r="K177" s="55"/>
      <c r="L177" s="55"/>
      <c r="M177" s="55"/>
      <c r="N177" s="55"/>
      <c r="P177" s="92">
        <f t="shared" si="132"/>
        <v>0</v>
      </c>
      <c r="Q177" s="93" t="str">
        <f t="shared" si="133"/>
        <v>%</v>
      </c>
      <c r="R177" s="93">
        <f t="shared" si="134"/>
        <v>0</v>
      </c>
      <c r="S177" s="93" t="str">
        <f t="shared" si="135"/>
        <v>%</v>
      </c>
      <c r="T177" s="93">
        <f t="shared" si="136"/>
        <v>0</v>
      </c>
      <c r="U177" s="93">
        <f t="shared" si="137"/>
        <v>10</v>
      </c>
      <c r="V177" s="93">
        <f t="shared" si="138"/>
        <v>0</v>
      </c>
      <c r="W177" s="94">
        <f t="shared" si="139"/>
        <v>10</v>
      </c>
      <c r="X177" s="93"/>
      <c r="Y177" s="95">
        <f t="shared" si="140"/>
        <v>0</v>
      </c>
      <c r="Z177" s="95">
        <f t="shared" si="141"/>
        <v>10</v>
      </c>
      <c r="AA177" s="95" t="str">
        <f t="shared" si="142"/>
        <v>No data</v>
      </c>
    </row>
    <row r="178" spans="1:27" ht="30">
      <c r="A178" s="42"/>
      <c r="B178" s="37" t="s">
        <v>192</v>
      </c>
      <c r="C178" s="42" t="s">
        <v>193</v>
      </c>
      <c r="D178" s="41"/>
      <c r="E178" s="24"/>
      <c r="F178" s="24"/>
      <c r="G178" s="24"/>
      <c r="H178" s="43"/>
      <c r="I178" s="43"/>
      <c r="J178" s="43"/>
      <c r="K178" s="43"/>
      <c r="L178" s="43"/>
      <c r="M178" s="43"/>
      <c r="N178" s="43"/>
      <c r="P178" s="92">
        <f t="shared" si="132"/>
        <v>0</v>
      </c>
      <c r="Q178" s="93" t="str">
        <f t="shared" si="133"/>
        <v>%</v>
      </c>
      <c r="R178" s="93">
        <f t="shared" si="134"/>
        <v>0</v>
      </c>
      <c r="S178" s="93" t="str">
        <f t="shared" si="135"/>
        <v>%</v>
      </c>
      <c r="T178" s="93">
        <f t="shared" si="136"/>
        <v>0</v>
      </c>
      <c r="U178" s="93">
        <f t="shared" si="137"/>
        <v>10</v>
      </c>
      <c r="V178" s="93">
        <f t="shared" si="138"/>
        <v>0</v>
      </c>
      <c r="W178" s="94">
        <f t="shared" si="139"/>
        <v>10</v>
      </c>
      <c r="X178" s="93"/>
      <c r="Y178" s="95">
        <f t="shared" si="140"/>
        <v>0</v>
      </c>
      <c r="Z178" s="95">
        <f t="shared" si="141"/>
        <v>10</v>
      </c>
      <c r="AA178" s="95" t="str">
        <f t="shared" si="142"/>
        <v>No data</v>
      </c>
    </row>
    <row r="179" spans="1:27" ht="15" customHeight="1">
      <c r="A179" s="99"/>
      <c r="B179" s="108" t="s">
        <v>194</v>
      </c>
      <c r="C179" s="109" t="s">
        <v>173</v>
      </c>
      <c r="D179" s="42" t="s">
        <v>167</v>
      </c>
      <c r="E179" s="43" t="b">
        <f>IF(E178="Yes","NA", IF(E178="No",""))</f>
        <v>0</v>
      </c>
      <c r="F179" s="43" t="b">
        <f t="shared" ref="F179:N179" si="143">IF(F178="Yes","NA", IF(F178="No",""))</f>
        <v>0</v>
      </c>
      <c r="G179" s="43" t="b">
        <f t="shared" si="143"/>
        <v>0</v>
      </c>
      <c r="H179" s="43" t="b">
        <f t="shared" si="143"/>
        <v>0</v>
      </c>
      <c r="I179" s="43" t="b">
        <f t="shared" si="143"/>
        <v>0</v>
      </c>
      <c r="J179" s="43" t="b">
        <f t="shared" si="143"/>
        <v>0</v>
      </c>
      <c r="K179" s="43" t="b">
        <f t="shared" si="143"/>
        <v>0</v>
      </c>
      <c r="L179" s="43" t="b">
        <f t="shared" si="143"/>
        <v>0</v>
      </c>
      <c r="M179" s="43" t="b">
        <f t="shared" si="143"/>
        <v>0</v>
      </c>
      <c r="N179" s="43" t="b">
        <f t="shared" si="143"/>
        <v>0</v>
      </c>
      <c r="P179" s="92">
        <f t="shared" si="132"/>
        <v>0</v>
      </c>
      <c r="Q179" s="93" t="str">
        <f t="shared" si="133"/>
        <v>%</v>
      </c>
      <c r="R179" s="93">
        <f t="shared" si="134"/>
        <v>0</v>
      </c>
      <c r="S179" s="93" t="str">
        <f t="shared" si="135"/>
        <v>%</v>
      </c>
      <c r="T179" s="93">
        <f t="shared" si="136"/>
        <v>0</v>
      </c>
      <c r="U179" s="93">
        <f t="shared" si="137"/>
        <v>10</v>
      </c>
      <c r="V179" s="93">
        <f t="shared" si="138"/>
        <v>0</v>
      </c>
      <c r="W179" s="94">
        <f t="shared" si="139"/>
        <v>10</v>
      </c>
      <c r="X179" s="93"/>
      <c r="Y179" s="95">
        <f t="shared" si="140"/>
        <v>10</v>
      </c>
      <c r="Z179" s="95">
        <f t="shared" si="141"/>
        <v>0</v>
      </c>
      <c r="AA179" s="95" t="str">
        <f t="shared" si="142"/>
        <v>No data</v>
      </c>
    </row>
    <row r="180" spans="1:27">
      <c r="A180" s="99"/>
      <c r="B180" s="108"/>
      <c r="C180" s="109"/>
      <c r="D180" s="42" t="s">
        <v>176</v>
      </c>
      <c r="E180" s="43" t="b">
        <f>IF(E178="Yes","NA", IF(E178="No",""))</f>
        <v>0</v>
      </c>
      <c r="F180" s="43" t="b">
        <f t="shared" ref="F180:N180" si="144">IF(F178="Yes","NA", IF(F178="No",""))</f>
        <v>0</v>
      </c>
      <c r="G180" s="43" t="b">
        <f t="shared" si="144"/>
        <v>0</v>
      </c>
      <c r="H180" s="43" t="b">
        <f t="shared" si="144"/>
        <v>0</v>
      </c>
      <c r="I180" s="43" t="b">
        <f t="shared" si="144"/>
        <v>0</v>
      </c>
      <c r="J180" s="43" t="b">
        <f t="shared" si="144"/>
        <v>0</v>
      </c>
      <c r="K180" s="43" t="b">
        <f t="shared" si="144"/>
        <v>0</v>
      </c>
      <c r="L180" s="43" t="b">
        <f t="shared" si="144"/>
        <v>0</v>
      </c>
      <c r="M180" s="43" t="b">
        <f t="shared" si="144"/>
        <v>0</v>
      </c>
      <c r="N180" s="43" t="b">
        <f t="shared" si="144"/>
        <v>0</v>
      </c>
      <c r="P180" s="92">
        <f t="shared" si="132"/>
        <v>0</v>
      </c>
      <c r="Q180" s="93" t="str">
        <f t="shared" si="133"/>
        <v>%</v>
      </c>
      <c r="R180" s="93">
        <f t="shared" si="134"/>
        <v>0</v>
      </c>
      <c r="S180" s="93" t="str">
        <f t="shared" si="135"/>
        <v>%</v>
      </c>
      <c r="T180" s="93">
        <f t="shared" si="136"/>
        <v>0</v>
      </c>
      <c r="U180" s="93">
        <f t="shared" si="137"/>
        <v>10</v>
      </c>
      <c r="V180" s="93">
        <f t="shared" si="138"/>
        <v>0</v>
      </c>
      <c r="W180" s="94">
        <f t="shared" si="139"/>
        <v>10</v>
      </c>
      <c r="X180" s="93"/>
      <c r="Y180" s="95">
        <f t="shared" si="140"/>
        <v>10</v>
      </c>
      <c r="Z180" s="95">
        <f t="shared" si="141"/>
        <v>0</v>
      </c>
      <c r="AA180" s="95" t="str">
        <f t="shared" si="142"/>
        <v>No data</v>
      </c>
    </row>
    <row r="181" spans="1:27">
      <c r="A181" s="99"/>
      <c r="B181" s="108"/>
      <c r="C181" s="109"/>
      <c r="D181" s="42" t="s">
        <v>178</v>
      </c>
      <c r="E181" s="43" t="b">
        <f>IF(E178="Yes","NA", IF(E178="No",""))</f>
        <v>0</v>
      </c>
      <c r="F181" s="43" t="b">
        <f t="shared" ref="F181:N181" si="145">IF(F178="Yes","NA", IF(F178="No",""))</f>
        <v>0</v>
      </c>
      <c r="G181" s="43" t="b">
        <f t="shared" si="145"/>
        <v>0</v>
      </c>
      <c r="H181" s="43" t="b">
        <f t="shared" si="145"/>
        <v>0</v>
      </c>
      <c r="I181" s="43" t="b">
        <f t="shared" si="145"/>
        <v>0</v>
      </c>
      <c r="J181" s="43" t="b">
        <f t="shared" si="145"/>
        <v>0</v>
      </c>
      <c r="K181" s="43" t="b">
        <f t="shared" si="145"/>
        <v>0</v>
      </c>
      <c r="L181" s="43" t="b">
        <f t="shared" si="145"/>
        <v>0</v>
      </c>
      <c r="M181" s="43" t="b">
        <f t="shared" si="145"/>
        <v>0</v>
      </c>
      <c r="N181" s="43" t="b">
        <f t="shared" si="145"/>
        <v>0</v>
      </c>
      <c r="P181" s="92">
        <f t="shared" si="132"/>
        <v>0</v>
      </c>
      <c r="Q181" s="93" t="str">
        <f t="shared" si="133"/>
        <v>%</v>
      </c>
      <c r="R181" s="93">
        <f t="shared" si="134"/>
        <v>0</v>
      </c>
      <c r="S181" s="93" t="str">
        <f t="shared" si="135"/>
        <v>%</v>
      </c>
      <c r="T181" s="93">
        <f t="shared" si="136"/>
        <v>0</v>
      </c>
      <c r="U181" s="93">
        <f t="shared" si="137"/>
        <v>10</v>
      </c>
      <c r="V181" s="93">
        <f t="shared" si="138"/>
        <v>0</v>
      </c>
      <c r="W181" s="94">
        <f t="shared" si="139"/>
        <v>10</v>
      </c>
      <c r="X181" s="93"/>
      <c r="Y181" s="95">
        <f t="shared" si="140"/>
        <v>10</v>
      </c>
      <c r="Z181" s="95">
        <f t="shared" si="141"/>
        <v>0</v>
      </c>
      <c r="AA181" s="95" t="str">
        <f t="shared" si="142"/>
        <v>No data</v>
      </c>
    </row>
    <row r="182" spans="1:27">
      <c r="A182" s="99"/>
      <c r="B182" s="108"/>
      <c r="C182" s="109"/>
      <c r="D182" s="42" t="s">
        <v>177</v>
      </c>
      <c r="E182" s="43" t="b">
        <f>IF(E178="Yes","NA", IF(E178="No",""))</f>
        <v>0</v>
      </c>
      <c r="F182" s="43" t="b">
        <f t="shared" ref="F182:N182" si="146">IF(F178="Yes","NA", IF(F178="No",""))</f>
        <v>0</v>
      </c>
      <c r="G182" s="43" t="b">
        <f t="shared" si="146"/>
        <v>0</v>
      </c>
      <c r="H182" s="43" t="b">
        <f t="shared" si="146"/>
        <v>0</v>
      </c>
      <c r="I182" s="43" t="b">
        <f t="shared" si="146"/>
        <v>0</v>
      </c>
      <c r="J182" s="43" t="b">
        <f t="shared" si="146"/>
        <v>0</v>
      </c>
      <c r="K182" s="43" t="b">
        <f t="shared" si="146"/>
        <v>0</v>
      </c>
      <c r="L182" s="43" t="b">
        <f t="shared" si="146"/>
        <v>0</v>
      </c>
      <c r="M182" s="43" t="b">
        <f t="shared" si="146"/>
        <v>0</v>
      </c>
      <c r="N182" s="43" t="b">
        <f t="shared" si="146"/>
        <v>0</v>
      </c>
      <c r="P182" s="92">
        <f t="shared" si="132"/>
        <v>0</v>
      </c>
      <c r="Q182" s="93" t="str">
        <f t="shared" si="133"/>
        <v>%</v>
      </c>
      <c r="R182" s="93">
        <f t="shared" si="134"/>
        <v>0</v>
      </c>
      <c r="S182" s="93" t="str">
        <f t="shared" si="135"/>
        <v>%</v>
      </c>
      <c r="T182" s="93">
        <f t="shared" si="136"/>
        <v>0</v>
      </c>
      <c r="U182" s="93">
        <f t="shared" si="137"/>
        <v>10</v>
      </c>
      <c r="V182" s="93">
        <f t="shared" si="138"/>
        <v>0</v>
      </c>
      <c r="W182" s="94">
        <f t="shared" si="139"/>
        <v>10</v>
      </c>
      <c r="X182" s="93"/>
      <c r="Y182" s="95">
        <f t="shared" si="140"/>
        <v>10</v>
      </c>
      <c r="Z182" s="95">
        <f t="shared" si="141"/>
        <v>0</v>
      </c>
      <c r="AA182" s="95" t="str">
        <f t="shared" si="142"/>
        <v>No data</v>
      </c>
    </row>
    <row r="183" spans="1:27">
      <c r="A183" s="99"/>
      <c r="B183" s="108"/>
      <c r="C183" s="109"/>
      <c r="D183" s="42" t="s">
        <v>179</v>
      </c>
      <c r="E183" s="43" t="b">
        <f>IF(E178="Yes","NA", IF(E178="No",""))</f>
        <v>0</v>
      </c>
      <c r="F183" s="43" t="b">
        <f t="shared" ref="F183:N183" si="147">IF(F178="Yes","NA", IF(F178="No",""))</f>
        <v>0</v>
      </c>
      <c r="G183" s="43" t="b">
        <f t="shared" si="147"/>
        <v>0</v>
      </c>
      <c r="H183" s="43" t="b">
        <f t="shared" si="147"/>
        <v>0</v>
      </c>
      <c r="I183" s="43" t="b">
        <f t="shared" si="147"/>
        <v>0</v>
      </c>
      <c r="J183" s="43" t="b">
        <f t="shared" si="147"/>
        <v>0</v>
      </c>
      <c r="K183" s="43" t="b">
        <f t="shared" si="147"/>
        <v>0</v>
      </c>
      <c r="L183" s="43" t="b">
        <f t="shared" si="147"/>
        <v>0</v>
      </c>
      <c r="M183" s="43" t="b">
        <f t="shared" si="147"/>
        <v>0</v>
      </c>
      <c r="N183" s="43" t="b">
        <f t="shared" si="147"/>
        <v>0</v>
      </c>
      <c r="P183" s="92">
        <f t="shared" si="132"/>
        <v>0</v>
      </c>
      <c r="Q183" s="93" t="str">
        <f t="shared" si="133"/>
        <v>%</v>
      </c>
      <c r="R183" s="93">
        <f t="shared" si="134"/>
        <v>0</v>
      </c>
      <c r="S183" s="93" t="str">
        <f t="shared" si="135"/>
        <v>%</v>
      </c>
      <c r="T183" s="93">
        <f t="shared" si="136"/>
        <v>0</v>
      </c>
      <c r="U183" s="93">
        <f t="shared" si="137"/>
        <v>10</v>
      </c>
      <c r="V183" s="93">
        <f t="shared" si="138"/>
        <v>0</v>
      </c>
      <c r="W183" s="94">
        <f t="shared" si="139"/>
        <v>10</v>
      </c>
      <c r="X183" s="93"/>
      <c r="Y183" s="95">
        <f t="shared" si="140"/>
        <v>10</v>
      </c>
      <c r="Z183" s="95">
        <f t="shared" si="141"/>
        <v>0</v>
      </c>
      <c r="AA183" s="95" t="str">
        <f t="shared" si="142"/>
        <v>No data</v>
      </c>
    </row>
    <row r="184" spans="1:27" ht="30">
      <c r="A184" s="99"/>
      <c r="B184" s="108"/>
      <c r="C184" s="109"/>
      <c r="D184" s="42" t="s">
        <v>180</v>
      </c>
      <c r="E184" s="43" t="b">
        <f>IF(E178="Yes","NA", IF(E178="No",""))</f>
        <v>0</v>
      </c>
      <c r="F184" s="43" t="b">
        <f t="shared" ref="F184:N184" si="148">IF(F178="Yes","NA", IF(F178="No",""))</f>
        <v>0</v>
      </c>
      <c r="G184" s="43" t="b">
        <f t="shared" si="148"/>
        <v>0</v>
      </c>
      <c r="H184" s="43" t="b">
        <f t="shared" si="148"/>
        <v>0</v>
      </c>
      <c r="I184" s="43" t="b">
        <f t="shared" si="148"/>
        <v>0</v>
      </c>
      <c r="J184" s="43" t="b">
        <f t="shared" si="148"/>
        <v>0</v>
      </c>
      <c r="K184" s="43" t="b">
        <f t="shared" si="148"/>
        <v>0</v>
      </c>
      <c r="L184" s="43" t="b">
        <f t="shared" si="148"/>
        <v>0</v>
      </c>
      <c r="M184" s="43" t="b">
        <f t="shared" si="148"/>
        <v>0</v>
      </c>
      <c r="N184" s="43" t="b">
        <f t="shared" si="148"/>
        <v>0</v>
      </c>
      <c r="P184" s="92">
        <f t="shared" si="132"/>
        <v>0</v>
      </c>
      <c r="Q184" s="93" t="str">
        <f t="shared" si="133"/>
        <v>%</v>
      </c>
      <c r="R184" s="93">
        <f t="shared" si="134"/>
        <v>0</v>
      </c>
      <c r="S184" s="93" t="str">
        <f t="shared" si="135"/>
        <v>%</v>
      </c>
      <c r="T184" s="93">
        <f t="shared" si="136"/>
        <v>0</v>
      </c>
      <c r="U184" s="93">
        <f t="shared" si="137"/>
        <v>10</v>
      </c>
      <c r="V184" s="93">
        <f t="shared" si="138"/>
        <v>0</v>
      </c>
      <c r="W184" s="94">
        <f t="shared" si="139"/>
        <v>10</v>
      </c>
      <c r="X184" s="93"/>
      <c r="Y184" s="95">
        <f t="shared" si="140"/>
        <v>10</v>
      </c>
      <c r="Z184" s="95">
        <f t="shared" si="141"/>
        <v>0</v>
      </c>
      <c r="AA184" s="95" t="str">
        <f t="shared" si="142"/>
        <v>No data</v>
      </c>
    </row>
    <row r="185" spans="1:27" ht="30">
      <c r="A185" s="99"/>
      <c r="B185" s="108"/>
      <c r="C185" s="109"/>
      <c r="D185" s="42" t="s">
        <v>181</v>
      </c>
      <c r="E185" s="43" t="b">
        <f>IF(E178="Yes","NA", IF(E178="No",""))</f>
        <v>0</v>
      </c>
      <c r="F185" s="43" t="b">
        <f t="shared" ref="F185:N185" si="149">IF(F178="Yes","NA", IF(F178="No",""))</f>
        <v>0</v>
      </c>
      <c r="G185" s="43" t="b">
        <f t="shared" si="149"/>
        <v>0</v>
      </c>
      <c r="H185" s="43" t="b">
        <f t="shared" si="149"/>
        <v>0</v>
      </c>
      <c r="I185" s="43" t="b">
        <f t="shared" si="149"/>
        <v>0</v>
      </c>
      <c r="J185" s="43" t="b">
        <f t="shared" si="149"/>
        <v>0</v>
      </c>
      <c r="K185" s="43" t="b">
        <f t="shared" si="149"/>
        <v>0</v>
      </c>
      <c r="L185" s="43" t="b">
        <f t="shared" si="149"/>
        <v>0</v>
      </c>
      <c r="M185" s="43" t="b">
        <f t="shared" si="149"/>
        <v>0</v>
      </c>
      <c r="N185" s="43" t="b">
        <f t="shared" si="149"/>
        <v>0</v>
      </c>
      <c r="P185" s="92">
        <f t="shared" si="132"/>
        <v>0</v>
      </c>
      <c r="Q185" s="93" t="str">
        <f t="shared" si="133"/>
        <v>%</v>
      </c>
      <c r="R185" s="93">
        <f t="shared" si="134"/>
        <v>0</v>
      </c>
      <c r="S185" s="93" t="str">
        <f t="shared" si="135"/>
        <v>%</v>
      </c>
      <c r="T185" s="93">
        <f t="shared" si="136"/>
        <v>0</v>
      </c>
      <c r="U185" s="93">
        <f t="shared" si="137"/>
        <v>10</v>
      </c>
      <c r="V185" s="93">
        <f t="shared" si="138"/>
        <v>0</v>
      </c>
      <c r="W185" s="94">
        <f t="shared" si="139"/>
        <v>10</v>
      </c>
      <c r="X185" s="93"/>
      <c r="Y185" s="95">
        <f t="shared" si="140"/>
        <v>10</v>
      </c>
      <c r="Z185" s="95">
        <f t="shared" si="141"/>
        <v>0</v>
      </c>
      <c r="AA185" s="95" t="str">
        <f t="shared" si="142"/>
        <v>No data</v>
      </c>
    </row>
    <row r="186" spans="1:27" ht="30">
      <c r="A186" s="99"/>
      <c r="B186" s="108"/>
      <c r="C186" s="109"/>
      <c r="D186" s="42" t="s">
        <v>182</v>
      </c>
      <c r="E186" s="43" t="b">
        <f>IF(E178="Yes","NA", IF(E178="No",""))</f>
        <v>0</v>
      </c>
      <c r="F186" s="43" t="b">
        <f t="shared" ref="F186:N186" si="150">IF(F178="Yes","NA", IF(F178="No",""))</f>
        <v>0</v>
      </c>
      <c r="G186" s="43" t="b">
        <f t="shared" si="150"/>
        <v>0</v>
      </c>
      <c r="H186" s="43" t="b">
        <f t="shared" si="150"/>
        <v>0</v>
      </c>
      <c r="I186" s="43" t="b">
        <f t="shared" si="150"/>
        <v>0</v>
      </c>
      <c r="J186" s="43" t="b">
        <f t="shared" si="150"/>
        <v>0</v>
      </c>
      <c r="K186" s="43" t="b">
        <f t="shared" si="150"/>
        <v>0</v>
      </c>
      <c r="L186" s="43" t="b">
        <f t="shared" si="150"/>
        <v>0</v>
      </c>
      <c r="M186" s="43" t="b">
        <f t="shared" si="150"/>
        <v>0</v>
      </c>
      <c r="N186" s="43" t="b">
        <f t="shared" si="150"/>
        <v>0</v>
      </c>
      <c r="P186" s="92">
        <f t="shared" si="132"/>
        <v>0</v>
      </c>
      <c r="Q186" s="93" t="str">
        <f t="shared" si="133"/>
        <v>%</v>
      </c>
      <c r="R186" s="93">
        <f t="shared" si="134"/>
        <v>0</v>
      </c>
      <c r="S186" s="93" t="str">
        <f t="shared" si="135"/>
        <v>%</v>
      </c>
      <c r="T186" s="93">
        <f t="shared" si="136"/>
        <v>0</v>
      </c>
      <c r="U186" s="93">
        <f t="shared" si="137"/>
        <v>10</v>
      </c>
      <c r="V186" s="93">
        <f t="shared" si="138"/>
        <v>0</v>
      </c>
      <c r="W186" s="94">
        <f t="shared" si="139"/>
        <v>10</v>
      </c>
      <c r="X186" s="93"/>
      <c r="Y186" s="95">
        <f t="shared" si="140"/>
        <v>10</v>
      </c>
      <c r="Z186" s="95">
        <f t="shared" si="141"/>
        <v>0</v>
      </c>
      <c r="AA186" s="95" t="str">
        <f t="shared" si="142"/>
        <v>No data</v>
      </c>
    </row>
    <row r="187" spans="1:27">
      <c r="A187" s="99"/>
      <c r="B187" s="108"/>
      <c r="C187" s="109"/>
      <c r="D187" s="42" t="s">
        <v>183</v>
      </c>
      <c r="E187" s="43" t="b">
        <f>IF(E178="Yes","NA", IF(E178="No",""))</f>
        <v>0</v>
      </c>
      <c r="F187" s="43" t="b">
        <f t="shared" ref="F187:N187" si="151">IF(F178="Yes","NA", IF(F178="No",""))</f>
        <v>0</v>
      </c>
      <c r="G187" s="43" t="b">
        <f t="shared" si="151"/>
        <v>0</v>
      </c>
      <c r="H187" s="43" t="b">
        <f t="shared" si="151"/>
        <v>0</v>
      </c>
      <c r="I187" s="43" t="b">
        <f t="shared" si="151"/>
        <v>0</v>
      </c>
      <c r="J187" s="43" t="b">
        <f t="shared" si="151"/>
        <v>0</v>
      </c>
      <c r="K187" s="43" t="b">
        <f t="shared" si="151"/>
        <v>0</v>
      </c>
      <c r="L187" s="43" t="b">
        <f t="shared" si="151"/>
        <v>0</v>
      </c>
      <c r="M187" s="43" t="b">
        <f t="shared" si="151"/>
        <v>0</v>
      </c>
      <c r="N187" s="43" t="b">
        <f t="shared" si="151"/>
        <v>0</v>
      </c>
      <c r="P187" s="92">
        <f t="shared" si="132"/>
        <v>0</v>
      </c>
      <c r="Q187" s="93" t="str">
        <f t="shared" si="133"/>
        <v>%</v>
      </c>
      <c r="R187" s="93">
        <f t="shared" si="134"/>
        <v>0</v>
      </c>
      <c r="S187" s="93" t="str">
        <f t="shared" si="135"/>
        <v>%</v>
      </c>
      <c r="T187" s="93">
        <f t="shared" si="136"/>
        <v>0</v>
      </c>
      <c r="U187" s="93">
        <f t="shared" si="137"/>
        <v>10</v>
      </c>
      <c r="V187" s="93">
        <f t="shared" si="138"/>
        <v>0</v>
      </c>
      <c r="W187" s="94">
        <f t="shared" si="139"/>
        <v>10</v>
      </c>
      <c r="X187" s="93"/>
      <c r="Y187" s="95">
        <f t="shared" si="140"/>
        <v>10</v>
      </c>
      <c r="Z187" s="95">
        <f t="shared" si="141"/>
        <v>0</v>
      </c>
      <c r="AA187" s="95" t="str">
        <f t="shared" si="142"/>
        <v>No data</v>
      </c>
    </row>
    <row r="188" spans="1:27">
      <c r="A188" s="99"/>
      <c r="B188" s="108"/>
      <c r="C188" s="109"/>
      <c r="D188" s="42" t="s">
        <v>184</v>
      </c>
      <c r="E188" s="43" t="b">
        <f>IF(E178="Yes","NA", IF(E178="No",""))</f>
        <v>0</v>
      </c>
      <c r="F188" s="43" t="b">
        <f t="shared" ref="F188:N188" si="152">IF(F178="Yes","NA", IF(F178="No",""))</f>
        <v>0</v>
      </c>
      <c r="G188" s="43" t="b">
        <f t="shared" si="152"/>
        <v>0</v>
      </c>
      <c r="H188" s="43" t="b">
        <f t="shared" si="152"/>
        <v>0</v>
      </c>
      <c r="I188" s="43" t="b">
        <f t="shared" si="152"/>
        <v>0</v>
      </c>
      <c r="J188" s="43" t="b">
        <f t="shared" si="152"/>
        <v>0</v>
      </c>
      <c r="K188" s="43" t="b">
        <f t="shared" si="152"/>
        <v>0</v>
      </c>
      <c r="L188" s="43" t="b">
        <f t="shared" si="152"/>
        <v>0</v>
      </c>
      <c r="M188" s="43" t="b">
        <f t="shared" si="152"/>
        <v>0</v>
      </c>
      <c r="N188" s="43" t="b">
        <f t="shared" si="152"/>
        <v>0</v>
      </c>
      <c r="P188" s="92">
        <f t="shared" si="132"/>
        <v>0</v>
      </c>
      <c r="Q188" s="93" t="str">
        <f t="shared" si="133"/>
        <v>%</v>
      </c>
      <c r="R188" s="93">
        <f t="shared" si="134"/>
        <v>0</v>
      </c>
      <c r="S188" s="93" t="str">
        <f t="shared" si="135"/>
        <v>%</v>
      </c>
      <c r="T188" s="93">
        <f t="shared" si="136"/>
        <v>0</v>
      </c>
      <c r="U188" s="93">
        <f t="shared" si="137"/>
        <v>10</v>
      </c>
      <c r="V188" s="93">
        <f t="shared" si="138"/>
        <v>0</v>
      </c>
      <c r="W188" s="94">
        <f t="shared" si="139"/>
        <v>10</v>
      </c>
      <c r="X188" s="93"/>
      <c r="Y188" s="95">
        <f t="shared" si="140"/>
        <v>10</v>
      </c>
      <c r="Z188" s="95">
        <f t="shared" si="141"/>
        <v>0</v>
      </c>
      <c r="AA188" s="95" t="str">
        <f t="shared" si="142"/>
        <v>No data</v>
      </c>
    </row>
    <row r="189" spans="1:27">
      <c r="A189" s="99"/>
      <c r="B189" s="108"/>
      <c r="C189" s="109"/>
      <c r="D189" s="42" t="s">
        <v>185</v>
      </c>
      <c r="E189" s="43" t="b">
        <f>IF(E178="Yes","NA", IF(E178="No",""))</f>
        <v>0</v>
      </c>
      <c r="F189" s="43" t="b">
        <f t="shared" ref="F189:N189" si="153">IF(F178="Yes","NA", IF(F178="No",""))</f>
        <v>0</v>
      </c>
      <c r="G189" s="43" t="b">
        <f t="shared" si="153"/>
        <v>0</v>
      </c>
      <c r="H189" s="43" t="b">
        <f t="shared" si="153"/>
        <v>0</v>
      </c>
      <c r="I189" s="43" t="b">
        <f t="shared" si="153"/>
        <v>0</v>
      </c>
      <c r="J189" s="43" t="b">
        <f t="shared" si="153"/>
        <v>0</v>
      </c>
      <c r="K189" s="43" t="b">
        <f t="shared" si="153"/>
        <v>0</v>
      </c>
      <c r="L189" s="43" t="b">
        <f t="shared" si="153"/>
        <v>0</v>
      </c>
      <c r="M189" s="43" t="b">
        <f t="shared" si="153"/>
        <v>0</v>
      </c>
      <c r="N189" s="43" t="b">
        <f t="shared" si="153"/>
        <v>0</v>
      </c>
      <c r="P189" s="92">
        <f t="shared" si="132"/>
        <v>0</v>
      </c>
      <c r="Q189" s="93" t="str">
        <f t="shared" si="133"/>
        <v>%</v>
      </c>
      <c r="R189" s="93">
        <f t="shared" si="134"/>
        <v>0</v>
      </c>
      <c r="S189" s="93" t="str">
        <f t="shared" si="135"/>
        <v>%</v>
      </c>
      <c r="T189" s="93">
        <f t="shared" si="136"/>
        <v>0</v>
      </c>
      <c r="U189" s="93">
        <f t="shared" si="137"/>
        <v>10</v>
      </c>
      <c r="V189" s="93">
        <f t="shared" si="138"/>
        <v>0</v>
      </c>
      <c r="W189" s="94">
        <f t="shared" si="139"/>
        <v>10</v>
      </c>
      <c r="X189" s="93"/>
      <c r="Y189" s="95">
        <f t="shared" si="140"/>
        <v>10</v>
      </c>
      <c r="Z189" s="95">
        <f t="shared" si="141"/>
        <v>0</v>
      </c>
      <c r="AA189" s="95" t="str">
        <f t="shared" si="142"/>
        <v>No data</v>
      </c>
    </row>
    <row r="190" spans="1:27">
      <c r="A190" s="99"/>
      <c r="B190" s="108"/>
      <c r="C190" s="109"/>
      <c r="D190" s="42" t="s">
        <v>186</v>
      </c>
      <c r="E190" s="43" t="b">
        <f>IF(E178="Yes","NA", IF(E178="No",""))</f>
        <v>0</v>
      </c>
      <c r="F190" s="43" t="b">
        <f t="shared" ref="F190:N190" si="154">IF(F178="Yes","NA", IF(F178="No",""))</f>
        <v>0</v>
      </c>
      <c r="G190" s="43" t="b">
        <f t="shared" si="154"/>
        <v>0</v>
      </c>
      <c r="H190" s="43" t="b">
        <f t="shared" si="154"/>
        <v>0</v>
      </c>
      <c r="I190" s="43" t="b">
        <f t="shared" si="154"/>
        <v>0</v>
      </c>
      <c r="J190" s="43" t="b">
        <f t="shared" si="154"/>
        <v>0</v>
      </c>
      <c r="K190" s="43" t="b">
        <f t="shared" si="154"/>
        <v>0</v>
      </c>
      <c r="L190" s="43" t="b">
        <f t="shared" si="154"/>
        <v>0</v>
      </c>
      <c r="M190" s="43" t="b">
        <f t="shared" si="154"/>
        <v>0</v>
      </c>
      <c r="N190" s="43" t="b">
        <f t="shared" si="154"/>
        <v>0</v>
      </c>
      <c r="P190" s="92">
        <f t="shared" si="132"/>
        <v>0</v>
      </c>
      <c r="Q190" s="93" t="str">
        <f t="shared" si="133"/>
        <v>%</v>
      </c>
      <c r="R190" s="93">
        <f t="shared" si="134"/>
        <v>0</v>
      </c>
      <c r="S190" s="93" t="str">
        <f t="shared" si="135"/>
        <v>%</v>
      </c>
      <c r="T190" s="93">
        <f t="shared" si="136"/>
        <v>0</v>
      </c>
      <c r="U190" s="93">
        <f t="shared" si="137"/>
        <v>10</v>
      </c>
      <c r="V190" s="93">
        <f t="shared" si="138"/>
        <v>0</v>
      </c>
      <c r="W190" s="94">
        <f t="shared" si="139"/>
        <v>10</v>
      </c>
      <c r="X190" s="93"/>
      <c r="Y190" s="95">
        <f t="shared" si="140"/>
        <v>10</v>
      </c>
      <c r="Z190" s="95">
        <f t="shared" si="141"/>
        <v>0</v>
      </c>
      <c r="AA190" s="95" t="str">
        <f t="shared" si="142"/>
        <v>No data</v>
      </c>
    </row>
    <row r="191" spans="1:27" ht="30">
      <c r="A191" s="99"/>
      <c r="B191" s="108"/>
      <c r="C191" s="109"/>
      <c r="D191" s="42" t="s">
        <v>187</v>
      </c>
      <c r="E191" s="43" t="b">
        <f>IF(E178="Yes","NA", IF(E178="No",""))</f>
        <v>0</v>
      </c>
      <c r="F191" s="43" t="b">
        <f t="shared" ref="F191:N191" si="155">IF(F178="Yes","NA", IF(F178="No",""))</f>
        <v>0</v>
      </c>
      <c r="G191" s="43" t="b">
        <f t="shared" si="155"/>
        <v>0</v>
      </c>
      <c r="H191" s="43" t="b">
        <f t="shared" si="155"/>
        <v>0</v>
      </c>
      <c r="I191" s="43" t="b">
        <f t="shared" si="155"/>
        <v>0</v>
      </c>
      <c r="J191" s="43" t="b">
        <f t="shared" si="155"/>
        <v>0</v>
      </c>
      <c r="K191" s="43" t="b">
        <f t="shared" si="155"/>
        <v>0</v>
      </c>
      <c r="L191" s="43" t="b">
        <f t="shared" si="155"/>
        <v>0</v>
      </c>
      <c r="M191" s="43" t="b">
        <f t="shared" si="155"/>
        <v>0</v>
      </c>
      <c r="N191" s="43" t="b">
        <f t="shared" si="155"/>
        <v>0</v>
      </c>
      <c r="P191" s="92">
        <f t="shared" si="132"/>
        <v>0</v>
      </c>
      <c r="Q191" s="93" t="str">
        <f t="shared" si="133"/>
        <v>%</v>
      </c>
      <c r="R191" s="93">
        <f t="shared" si="134"/>
        <v>0</v>
      </c>
      <c r="S191" s="93" t="str">
        <f t="shared" si="135"/>
        <v>%</v>
      </c>
      <c r="T191" s="93">
        <f t="shared" si="136"/>
        <v>0</v>
      </c>
      <c r="U191" s="93">
        <f t="shared" si="137"/>
        <v>10</v>
      </c>
      <c r="V191" s="93">
        <f t="shared" si="138"/>
        <v>0</v>
      </c>
      <c r="W191" s="94">
        <f t="shared" si="139"/>
        <v>10</v>
      </c>
      <c r="X191" s="93"/>
      <c r="Y191" s="95">
        <f t="shared" si="140"/>
        <v>10</v>
      </c>
      <c r="Z191" s="95">
        <f t="shared" si="141"/>
        <v>0</v>
      </c>
      <c r="AA191" s="95" t="str">
        <f t="shared" si="142"/>
        <v>No data</v>
      </c>
    </row>
    <row r="192" spans="1:27">
      <c r="A192" s="99"/>
      <c r="B192" s="108"/>
      <c r="C192" s="109"/>
      <c r="D192" s="42" t="s">
        <v>188</v>
      </c>
      <c r="E192" s="43" t="b">
        <f>IF(E178="Yes","NA", IF(E178="No",""))</f>
        <v>0</v>
      </c>
      <c r="F192" s="43" t="b">
        <f t="shared" ref="F192:N192" si="156">IF(F178="Yes","NA", IF(F178="No",""))</f>
        <v>0</v>
      </c>
      <c r="G192" s="43" t="b">
        <f t="shared" si="156"/>
        <v>0</v>
      </c>
      <c r="H192" s="43" t="b">
        <f t="shared" si="156"/>
        <v>0</v>
      </c>
      <c r="I192" s="43" t="b">
        <f t="shared" si="156"/>
        <v>0</v>
      </c>
      <c r="J192" s="43" t="b">
        <f t="shared" si="156"/>
        <v>0</v>
      </c>
      <c r="K192" s="43" t="b">
        <f t="shared" si="156"/>
        <v>0</v>
      </c>
      <c r="L192" s="43" t="b">
        <f t="shared" si="156"/>
        <v>0</v>
      </c>
      <c r="M192" s="43" t="b">
        <f t="shared" si="156"/>
        <v>0</v>
      </c>
      <c r="N192" s="43" t="b">
        <f t="shared" si="156"/>
        <v>0</v>
      </c>
      <c r="P192" s="92">
        <f t="shared" si="132"/>
        <v>0</v>
      </c>
      <c r="Q192" s="93" t="str">
        <f t="shared" si="133"/>
        <v>%</v>
      </c>
      <c r="R192" s="93">
        <f t="shared" si="134"/>
        <v>0</v>
      </c>
      <c r="S192" s="93" t="str">
        <f t="shared" si="135"/>
        <v>%</v>
      </c>
      <c r="T192" s="93">
        <f t="shared" si="136"/>
        <v>0</v>
      </c>
      <c r="U192" s="93">
        <f t="shared" si="137"/>
        <v>10</v>
      </c>
      <c r="V192" s="93">
        <f t="shared" si="138"/>
        <v>0</v>
      </c>
      <c r="W192" s="94">
        <f t="shared" si="139"/>
        <v>10</v>
      </c>
      <c r="X192" s="93"/>
      <c r="Y192" s="95">
        <f t="shared" si="140"/>
        <v>10</v>
      </c>
      <c r="Z192" s="95">
        <f t="shared" si="141"/>
        <v>0</v>
      </c>
      <c r="AA192" s="95" t="str">
        <f t="shared" si="142"/>
        <v>No data</v>
      </c>
    </row>
    <row r="193" spans="1:27" ht="30">
      <c r="A193" s="99"/>
      <c r="B193" s="108"/>
      <c r="C193" s="109"/>
      <c r="D193" s="42" t="s">
        <v>190</v>
      </c>
      <c r="E193" s="43" t="b">
        <f>IF(E178="Yes","NA", IF(E178="No",""))</f>
        <v>0</v>
      </c>
      <c r="F193" s="43" t="b">
        <f t="shared" ref="F193:N193" si="157">IF(F178="Yes","NA", IF(F178="No",""))</f>
        <v>0</v>
      </c>
      <c r="G193" s="43" t="b">
        <f t="shared" si="157"/>
        <v>0</v>
      </c>
      <c r="H193" s="43" t="b">
        <f t="shared" si="157"/>
        <v>0</v>
      </c>
      <c r="I193" s="43" t="b">
        <f t="shared" si="157"/>
        <v>0</v>
      </c>
      <c r="J193" s="43" t="b">
        <f t="shared" si="157"/>
        <v>0</v>
      </c>
      <c r="K193" s="43" t="b">
        <f t="shared" si="157"/>
        <v>0</v>
      </c>
      <c r="L193" s="43" t="b">
        <f t="shared" si="157"/>
        <v>0</v>
      </c>
      <c r="M193" s="43" t="b">
        <f t="shared" si="157"/>
        <v>0</v>
      </c>
      <c r="N193" s="43" t="b">
        <f t="shared" si="157"/>
        <v>0</v>
      </c>
      <c r="P193" s="92">
        <f t="shared" si="132"/>
        <v>0</v>
      </c>
      <c r="Q193" s="93" t="str">
        <f t="shared" si="133"/>
        <v>%</v>
      </c>
      <c r="R193" s="93">
        <f t="shared" si="134"/>
        <v>0</v>
      </c>
      <c r="S193" s="93" t="str">
        <f t="shared" si="135"/>
        <v>%</v>
      </c>
      <c r="T193" s="93">
        <f t="shared" si="136"/>
        <v>0</v>
      </c>
      <c r="U193" s="93">
        <f t="shared" si="137"/>
        <v>10</v>
      </c>
      <c r="V193" s="93">
        <f t="shared" si="138"/>
        <v>0</v>
      </c>
      <c r="W193" s="94">
        <f t="shared" si="139"/>
        <v>10</v>
      </c>
      <c r="X193" s="93"/>
      <c r="Y193" s="95">
        <f t="shared" si="140"/>
        <v>10</v>
      </c>
      <c r="Z193" s="95">
        <f t="shared" si="141"/>
        <v>0</v>
      </c>
      <c r="AA193" s="95" t="str">
        <f t="shared" si="142"/>
        <v>No data</v>
      </c>
    </row>
    <row r="194" spans="1:27">
      <c r="A194" s="99"/>
      <c r="B194" s="108"/>
      <c r="C194" s="109"/>
      <c r="D194" s="42" t="s">
        <v>189</v>
      </c>
      <c r="E194" s="43" t="b">
        <f>IF(E178="Yes","NA", IF(E178="No",""))</f>
        <v>0</v>
      </c>
      <c r="F194" s="43" t="b">
        <f t="shared" ref="F194:N194" si="158">IF(F178="Yes","NA", IF(F178="No",""))</f>
        <v>0</v>
      </c>
      <c r="G194" s="43" t="b">
        <f t="shared" si="158"/>
        <v>0</v>
      </c>
      <c r="H194" s="43" t="b">
        <f t="shared" si="158"/>
        <v>0</v>
      </c>
      <c r="I194" s="43" t="b">
        <f t="shared" si="158"/>
        <v>0</v>
      </c>
      <c r="J194" s="43" t="b">
        <f t="shared" si="158"/>
        <v>0</v>
      </c>
      <c r="K194" s="43" t="b">
        <f t="shared" si="158"/>
        <v>0</v>
      </c>
      <c r="L194" s="43" t="b">
        <f t="shared" si="158"/>
        <v>0</v>
      </c>
      <c r="M194" s="43" t="b">
        <f t="shared" si="158"/>
        <v>0</v>
      </c>
      <c r="N194" s="43" t="b">
        <f t="shared" si="158"/>
        <v>0</v>
      </c>
      <c r="P194" s="92">
        <f t="shared" si="132"/>
        <v>0</v>
      </c>
      <c r="Q194" s="93" t="str">
        <f t="shared" si="133"/>
        <v>%</v>
      </c>
      <c r="R194" s="93">
        <f t="shared" si="134"/>
        <v>0</v>
      </c>
      <c r="S194" s="93" t="str">
        <f t="shared" si="135"/>
        <v>%</v>
      </c>
      <c r="T194" s="93">
        <f t="shared" si="136"/>
        <v>0</v>
      </c>
      <c r="U194" s="93">
        <f t="shared" si="137"/>
        <v>10</v>
      </c>
      <c r="V194" s="93">
        <f t="shared" si="138"/>
        <v>0</v>
      </c>
      <c r="W194" s="94">
        <f t="shared" si="139"/>
        <v>10</v>
      </c>
      <c r="X194" s="93"/>
      <c r="Y194" s="95">
        <f t="shared" si="140"/>
        <v>10</v>
      </c>
      <c r="Z194" s="95">
        <f t="shared" si="141"/>
        <v>0</v>
      </c>
      <c r="AA194" s="95" t="str">
        <f t="shared" si="142"/>
        <v>No data</v>
      </c>
    </row>
    <row r="195" spans="1:27">
      <c r="A195" s="99"/>
      <c r="B195" s="108"/>
      <c r="C195" s="109"/>
      <c r="D195" s="42" t="s">
        <v>191</v>
      </c>
      <c r="E195" s="43" t="b">
        <f>IF(E178="Yes","NA", IF(E178="No",""))</f>
        <v>0</v>
      </c>
      <c r="F195" s="43" t="b">
        <f t="shared" ref="F195:N195" si="159">IF(F178="Yes","NA", IF(F178="No",""))</f>
        <v>0</v>
      </c>
      <c r="G195" s="43" t="b">
        <f t="shared" si="159"/>
        <v>0</v>
      </c>
      <c r="H195" s="43" t="b">
        <f t="shared" si="159"/>
        <v>0</v>
      </c>
      <c r="I195" s="43" t="b">
        <f t="shared" si="159"/>
        <v>0</v>
      </c>
      <c r="J195" s="43" t="b">
        <f t="shared" si="159"/>
        <v>0</v>
      </c>
      <c r="K195" s="43" t="b">
        <f t="shared" si="159"/>
        <v>0</v>
      </c>
      <c r="L195" s="43" t="b">
        <f t="shared" si="159"/>
        <v>0</v>
      </c>
      <c r="M195" s="43" t="b">
        <f t="shared" si="159"/>
        <v>0</v>
      </c>
      <c r="N195" s="43" t="b">
        <f t="shared" si="159"/>
        <v>0</v>
      </c>
      <c r="P195" s="92">
        <f t="shared" si="132"/>
        <v>0</v>
      </c>
      <c r="Q195" s="93" t="str">
        <f t="shared" si="133"/>
        <v>%</v>
      </c>
      <c r="R195" s="93">
        <f t="shared" si="134"/>
        <v>0</v>
      </c>
      <c r="S195" s="93" t="str">
        <f t="shared" si="135"/>
        <v>%</v>
      </c>
      <c r="T195" s="93">
        <f t="shared" si="136"/>
        <v>0</v>
      </c>
      <c r="U195" s="93">
        <f t="shared" si="137"/>
        <v>10</v>
      </c>
      <c r="V195" s="93">
        <f t="shared" si="138"/>
        <v>0</v>
      </c>
      <c r="W195" s="94">
        <f t="shared" si="139"/>
        <v>10</v>
      </c>
      <c r="X195" s="93"/>
      <c r="Y195" s="95">
        <f t="shared" si="140"/>
        <v>10</v>
      </c>
      <c r="Z195" s="95">
        <f t="shared" si="141"/>
        <v>0</v>
      </c>
      <c r="AA195" s="95" t="str">
        <f t="shared" si="142"/>
        <v>No data</v>
      </c>
    </row>
    <row r="196" spans="1:27" ht="30">
      <c r="A196" s="41"/>
      <c r="B196" s="37" t="s">
        <v>195</v>
      </c>
      <c r="C196" s="42" t="s">
        <v>196</v>
      </c>
      <c r="D196" s="41"/>
      <c r="E196" s="43"/>
      <c r="F196" s="43"/>
      <c r="G196" s="43"/>
      <c r="H196" s="43"/>
      <c r="I196" s="43"/>
      <c r="J196" s="43"/>
      <c r="K196" s="43"/>
      <c r="L196" s="43"/>
      <c r="M196" s="43"/>
      <c r="N196" s="24"/>
      <c r="P196" s="92">
        <f t="shared" si="132"/>
        <v>0</v>
      </c>
      <c r="Q196" s="93" t="str">
        <f t="shared" ref="Q196" si="160">IF(ISERROR(P196/T196),"%",P196/T196*100)</f>
        <v>%</v>
      </c>
      <c r="R196" s="93">
        <f t="shared" si="134"/>
        <v>0</v>
      </c>
      <c r="S196" s="93" t="str">
        <f t="shared" ref="S196" si="161">IF(ISERROR(R196/T196),"%",R196/T196*100)</f>
        <v>%</v>
      </c>
      <c r="T196" s="93">
        <f t="shared" si="136"/>
        <v>0</v>
      </c>
      <c r="U196" s="93">
        <f t="shared" si="137"/>
        <v>10</v>
      </c>
      <c r="V196" s="93">
        <f t="shared" si="138"/>
        <v>0</v>
      </c>
      <c r="W196" s="94">
        <f t="shared" ref="W196" si="162">P196+R196+U196+V196</f>
        <v>10</v>
      </c>
      <c r="X196" s="93"/>
      <c r="Y196" s="95">
        <f t="shared" si="140"/>
        <v>0</v>
      </c>
      <c r="Z196" s="95">
        <f t="shared" si="141"/>
        <v>10</v>
      </c>
      <c r="AA196" s="95" t="str">
        <f t="shared" si="142"/>
        <v>No data</v>
      </c>
    </row>
    <row r="197" spans="1:27">
      <c r="A197" s="106" t="s">
        <v>197</v>
      </c>
      <c r="B197" s="106"/>
      <c r="C197" s="106"/>
      <c r="D197" s="106"/>
      <c r="E197" s="106"/>
      <c r="F197" s="106"/>
      <c r="G197" s="106"/>
      <c r="H197" s="106"/>
      <c r="I197" s="106"/>
      <c r="J197" s="106"/>
      <c r="K197" s="106"/>
      <c r="L197" s="106"/>
      <c r="M197" s="106"/>
      <c r="N197" s="106"/>
    </row>
    <row r="198" spans="1:27" ht="30">
      <c r="A198" s="41"/>
      <c r="B198" s="37" t="s">
        <v>198</v>
      </c>
      <c r="C198" s="40" t="s">
        <v>199</v>
      </c>
      <c r="D198" s="67"/>
      <c r="E198" s="63"/>
      <c r="F198" s="63"/>
      <c r="G198" s="63"/>
      <c r="H198" s="63"/>
      <c r="I198" s="63"/>
      <c r="J198" s="63"/>
      <c r="K198" s="63"/>
      <c r="L198" s="63"/>
      <c r="M198" s="63"/>
      <c r="N198" s="82"/>
      <c r="P198" s="92">
        <f>COUNTIF(E198:N198,"Yes")</f>
        <v>0</v>
      </c>
      <c r="Q198" s="93" t="str">
        <f>IF(ISERROR(P198/T198),"%",P198/T198*100)</f>
        <v>%</v>
      </c>
      <c r="R198" s="93">
        <f>COUNTIF(E198:N198, "no")</f>
        <v>0</v>
      </c>
      <c r="S198" s="93" t="str">
        <f>IF(ISERROR(R198/T198),"%",R198/T198*100)</f>
        <v>%</v>
      </c>
      <c r="T198" s="93">
        <f>SUM(P198+R198)</f>
        <v>0</v>
      </c>
      <c r="U198" s="93">
        <f>Y198+Z198</f>
        <v>10</v>
      </c>
      <c r="V198" s="93">
        <f>COUNTIF(E198:N198,"NA")</f>
        <v>0</v>
      </c>
      <c r="W198" s="94">
        <f>P198+R198+U198+V198</f>
        <v>10</v>
      </c>
      <c r="X198" s="93"/>
      <c r="Y198" s="95">
        <f>COUNTIF(E198:N198,"FALSE")</f>
        <v>0</v>
      </c>
      <c r="Z198" s="95">
        <f>COUNTIF(E198:N198,"")</f>
        <v>10</v>
      </c>
      <c r="AA198" s="95" t="str">
        <f>IF(U198=W198,"No data", IF(V198=W198,"NA", IF(U198+V198=W198,"NA", Q198)))</f>
        <v>No data</v>
      </c>
    </row>
    <row r="199" spans="1:27">
      <c r="A199" s="107" t="s">
        <v>200</v>
      </c>
      <c r="B199" s="107"/>
      <c r="C199" s="107"/>
      <c r="D199" s="107"/>
      <c r="E199" s="107"/>
      <c r="F199" s="107"/>
      <c r="G199" s="107"/>
      <c r="H199" s="107"/>
      <c r="I199" s="107"/>
      <c r="J199" s="107"/>
      <c r="K199" s="107"/>
      <c r="L199" s="107"/>
      <c r="M199" s="107"/>
      <c r="N199" s="107"/>
    </row>
    <row r="200" spans="1:27">
      <c r="A200" s="107" t="s">
        <v>201</v>
      </c>
      <c r="B200" s="107"/>
      <c r="C200" s="107"/>
      <c r="D200" s="107"/>
      <c r="E200" s="107"/>
      <c r="F200" s="107"/>
      <c r="G200" s="107"/>
      <c r="H200" s="107"/>
      <c r="I200" s="107"/>
      <c r="J200" s="107"/>
      <c r="K200" s="107"/>
      <c r="L200" s="107"/>
      <c r="M200" s="107"/>
      <c r="N200" s="107"/>
    </row>
    <row r="201" spans="1:27" ht="15" customHeight="1">
      <c r="A201" s="110"/>
      <c r="B201" s="108" t="s">
        <v>202</v>
      </c>
      <c r="C201" s="109" t="s">
        <v>203</v>
      </c>
      <c r="D201" s="42" t="s">
        <v>112</v>
      </c>
      <c r="E201" s="43" t="b">
        <f>IF(E198="No","NA", IF(E198="Yes",""))</f>
        <v>0</v>
      </c>
      <c r="F201" s="43" t="b">
        <f t="shared" ref="F201:N201" si="163">IF(F198="No","NA", IF(F198="Yes",""))</f>
        <v>0</v>
      </c>
      <c r="G201" s="43" t="b">
        <f t="shared" si="163"/>
        <v>0</v>
      </c>
      <c r="H201" s="43" t="b">
        <f t="shared" si="163"/>
        <v>0</v>
      </c>
      <c r="I201" s="43" t="b">
        <f t="shared" si="163"/>
        <v>0</v>
      </c>
      <c r="J201" s="43" t="b">
        <f t="shared" si="163"/>
        <v>0</v>
      </c>
      <c r="K201" s="43" t="b">
        <f t="shared" si="163"/>
        <v>0</v>
      </c>
      <c r="L201" s="43" t="b">
        <f t="shared" si="163"/>
        <v>0</v>
      </c>
      <c r="M201" s="43" t="b">
        <f t="shared" si="163"/>
        <v>0</v>
      </c>
      <c r="N201" s="43" t="b">
        <f t="shared" si="163"/>
        <v>0</v>
      </c>
    </row>
    <row r="202" spans="1:27">
      <c r="A202" s="110"/>
      <c r="B202" s="108"/>
      <c r="C202" s="109"/>
      <c r="D202" s="42" t="s">
        <v>113</v>
      </c>
      <c r="E202" s="43" t="b">
        <f>IF(E198="No","NA", IF(E198="Yes",""))</f>
        <v>0</v>
      </c>
      <c r="F202" s="43" t="b">
        <f t="shared" ref="F202:N202" si="164">IF(F198="No","NA", IF(F198="Yes",""))</f>
        <v>0</v>
      </c>
      <c r="G202" s="43" t="b">
        <f t="shared" si="164"/>
        <v>0</v>
      </c>
      <c r="H202" s="43" t="b">
        <f t="shared" si="164"/>
        <v>0</v>
      </c>
      <c r="I202" s="43" t="b">
        <f t="shared" si="164"/>
        <v>0</v>
      </c>
      <c r="J202" s="43" t="b">
        <f t="shared" si="164"/>
        <v>0</v>
      </c>
      <c r="K202" s="43" t="b">
        <f t="shared" si="164"/>
        <v>0</v>
      </c>
      <c r="L202" s="43" t="b">
        <f t="shared" si="164"/>
        <v>0</v>
      </c>
      <c r="M202" s="43" t="b">
        <f t="shared" si="164"/>
        <v>0</v>
      </c>
      <c r="N202" s="43" t="b">
        <f t="shared" si="164"/>
        <v>0</v>
      </c>
    </row>
    <row r="203" spans="1:27">
      <c r="A203" s="110"/>
      <c r="B203" s="108"/>
      <c r="C203" s="109"/>
      <c r="D203" s="42" t="s">
        <v>26</v>
      </c>
      <c r="E203" s="43" t="b">
        <f>IF(E198="No","NA", IF(E198="Yes",""))</f>
        <v>0</v>
      </c>
      <c r="F203" s="43" t="b">
        <f t="shared" ref="F203:N203" si="165">IF(F198="No","NA", IF(F198="Yes",""))</f>
        <v>0</v>
      </c>
      <c r="G203" s="43" t="b">
        <f t="shared" si="165"/>
        <v>0</v>
      </c>
      <c r="H203" s="43" t="b">
        <f t="shared" si="165"/>
        <v>0</v>
      </c>
      <c r="I203" s="43" t="b">
        <f t="shared" si="165"/>
        <v>0</v>
      </c>
      <c r="J203" s="43" t="b">
        <f t="shared" si="165"/>
        <v>0</v>
      </c>
      <c r="K203" s="43" t="b">
        <f t="shared" si="165"/>
        <v>0</v>
      </c>
      <c r="L203" s="43" t="b">
        <f t="shared" si="165"/>
        <v>0</v>
      </c>
      <c r="M203" s="43" t="b">
        <f t="shared" si="165"/>
        <v>0</v>
      </c>
      <c r="N203" s="43" t="b">
        <f t="shared" si="165"/>
        <v>0</v>
      </c>
    </row>
    <row r="204" spans="1:27">
      <c r="A204" s="41"/>
      <c r="B204" s="37" t="s">
        <v>204</v>
      </c>
      <c r="C204" s="42" t="s">
        <v>205</v>
      </c>
      <c r="D204" s="41"/>
      <c r="E204" s="43" t="b">
        <f>IF(E198="No","NA", IF(E198="Yes",""))</f>
        <v>0</v>
      </c>
      <c r="F204" s="43" t="b">
        <f t="shared" ref="F204:N204" si="166">IF(F198="No","NA", IF(F198="Yes",""))</f>
        <v>0</v>
      </c>
      <c r="G204" s="43" t="b">
        <f t="shared" si="166"/>
        <v>0</v>
      </c>
      <c r="H204" s="43" t="b">
        <f t="shared" si="166"/>
        <v>0</v>
      </c>
      <c r="I204" s="43" t="b">
        <f t="shared" si="166"/>
        <v>0</v>
      </c>
      <c r="J204" s="43" t="b">
        <f t="shared" si="166"/>
        <v>0</v>
      </c>
      <c r="K204" s="43" t="b">
        <f t="shared" si="166"/>
        <v>0</v>
      </c>
      <c r="L204" s="43" t="b">
        <f t="shared" si="166"/>
        <v>0</v>
      </c>
      <c r="M204" s="43" t="b">
        <f t="shared" si="166"/>
        <v>0</v>
      </c>
      <c r="N204" s="43" t="b">
        <f t="shared" si="166"/>
        <v>0</v>
      </c>
    </row>
    <row r="205" spans="1:27" ht="30">
      <c r="A205" s="42"/>
      <c r="B205" s="37" t="s">
        <v>209</v>
      </c>
      <c r="C205" s="42" t="s">
        <v>210</v>
      </c>
      <c r="D205" s="41"/>
      <c r="E205" s="43" t="b">
        <f t="shared" ref="E205:H205" si="167">IF(E198="No","NA", IF(E198="Yes",""))</f>
        <v>0</v>
      </c>
      <c r="F205" s="43" t="b">
        <f t="shared" si="167"/>
        <v>0</v>
      </c>
      <c r="G205" s="43" t="b">
        <f t="shared" si="167"/>
        <v>0</v>
      </c>
      <c r="H205" s="43" t="b">
        <f t="shared" si="167"/>
        <v>0</v>
      </c>
      <c r="I205" s="43" t="b">
        <f t="shared" ref="I205:N205" si="168">IF(I198="No","NA", IF(I198="Yes",""))</f>
        <v>0</v>
      </c>
      <c r="J205" s="43" t="b">
        <f t="shared" si="168"/>
        <v>0</v>
      </c>
      <c r="K205" s="43" t="b">
        <f t="shared" si="168"/>
        <v>0</v>
      </c>
      <c r="L205" s="43" t="b">
        <f t="shared" si="168"/>
        <v>0</v>
      </c>
      <c r="M205" s="43" t="b">
        <f t="shared" si="168"/>
        <v>0</v>
      </c>
      <c r="N205" s="43" t="b">
        <f t="shared" si="168"/>
        <v>0</v>
      </c>
      <c r="P205" s="92">
        <f>COUNTIF(E205:N205,"SpR or equivalent or above")</f>
        <v>0</v>
      </c>
      <c r="Q205" s="93" t="str">
        <f t="shared" ref="Q205:Q212" si="169">IF(ISERROR(P205/T205),"%",P205/T205*100)</f>
        <v>%</v>
      </c>
      <c r="R205" s="93">
        <f>COUNTIF(E205:N205, "Below SpR grade")</f>
        <v>0</v>
      </c>
      <c r="S205" s="93" t="str">
        <f t="shared" ref="S205:S212" si="170">IF(ISERROR(R205/T205),"%",R205/T205*100)</f>
        <v>%</v>
      </c>
      <c r="T205" s="93">
        <f t="shared" ref="T205:T212" si="171">SUM(P205+R205)</f>
        <v>0</v>
      </c>
      <c r="U205" s="93">
        <f t="shared" ref="U205:U212" si="172">Y205+Z205</f>
        <v>10</v>
      </c>
      <c r="V205" s="93">
        <f t="shared" ref="V205:V212" si="173">COUNTIF(E205:N205,"NA")</f>
        <v>0</v>
      </c>
      <c r="W205" s="94">
        <f t="shared" ref="W205:W212" si="174">P205+R205+U205+V205</f>
        <v>10</v>
      </c>
      <c r="X205" s="93"/>
      <c r="Y205" s="95">
        <f t="shared" ref="Y205:Y212" si="175">COUNTIF(E205:N205,"FALSE")</f>
        <v>10</v>
      </c>
      <c r="Z205" s="95">
        <f t="shared" ref="Z205:Z212" si="176">COUNTIF(E205:N205,"")</f>
        <v>0</v>
      </c>
      <c r="AA205" s="95" t="str">
        <f t="shared" ref="AA205:AA210" si="177">IF(U205=W205,"No data", IF(V205=W205,"NA", IF(U205+V205=W205,"NA", Q205)))</f>
        <v>No data</v>
      </c>
    </row>
    <row r="206" spans="1:27" ht="15" customHeight="1">
      <c r="A206" s="99"/>
      <c r="B206" s="108" t="s">
        <v>212</v>
      </c>
      <c r="C206" s="109" t="s">
        <v>213</v>
      </c>
      <c r="D206" s="42" t="s">
        <v>214</v>
      </c>
      <c r="E206" s="55"/>
      <c r="F206" s="55"/>
      <c r="G206" s="55"/>
      <c r="H206" s="55"/>
      <c r="I206" s="55"/>
      <c r="J206" s="55"/>
      <c r="K206" s="55"/>
      <c r="L206" s="55"/>
      <c r="M206" s="55"/>
      <c r="N206" s="55"/>
      <c r="P206" s="92">
        <f t="shared" ref="P206:P212" si="178">COUNTIF(E206:N206,"Yes")</f>
        <v>0</v>
      </c>
      <c r="Q206" s="93" t="str">
        <f t="shared" si="169"/>
        <v>%</v>
      </c>
      <c r="R206" s="93">
        <f t="shared" ref="R206:R212" si="179">COUNTIF(E206:N206, "no")</f>
        <v>0</v>
      </c>
      <c r="S206" s="93" t="str">
        <f t="shared" si="170"/>
        <v>%</v>
      </c>
      <c r="T206" s="93">
        <f t="shared" si="171"/>
        <v>0</v>
      </c>
      <c r="U206" s="93">
        <f t="shared" si="172"/>
        <v>10</v>
      </c>
      <c r="V206" s="93">
        <f t="shared" si="173"/>
        <v>0</v>
      </c>
      <c r="W206" s="94">
        <f t="shared" si="174"/>
        <v>10</v>
      </c>
      <c r="X206" s="93"/>
      <c r="Y206" s="95">
        <f t="shared" si="175"/>
        <v>0</v>
      </c>
      <c r="Z206" s="95">
        <f t="shared" si="176"/>
        <v>10</v>
      </c>
      <c r="AA206" s="95" t="str">
        <f t="shared" si="177"/>
        <v>No data</v>
      </c>
    </row>
    <row r="207" spans="1:27">
      <c r="A207" s="99"/>
      <c r="B207" s="108"/>
      <c r="C207" s="109"/>
      <c r="D207" s="42" t="s">
        <v>215</v>
      </c>
      <c r="E207" s="55"/>
      <c r="F207" s="55"/>
      <c r="G207" s="55"/>
      <c r="H207" s="55"/>
      <c r="I207" s="55"/>
      <c r="J207" s="55"/>
      <c r="K207" s="55"/>
      <c r="L207" s="55"/>
      <c r="M207" s="55"/>
      <c r="N207" s="55"/>
      <c r="P207" s="92">
        <f t="shared" si="178"/>
        <v>0</v>
      </c>
      <c r="Q207" s="93" t="str">
        <f t="shared" si="169"/>
        <v>%</v>
      </c>
      <c r="R207" s="93">
        <f t="shared" si="179"/>
        <v>0</v>
      </c>
      <c r="S207" s="93" t="str">
        <f t="shared" si="170"/>
        <v>%</v>
      </c>
      <c r="T207" s="93">
        <f t="shared" si="171"/>
        <v>0</v>
      </c>
      <c r="U207" s="93">
        <f t="shared" si="172"/>
        <v>10</v>
      </c>
      <c r="V207" s="93">
        <f t="shared" si="173"/>
        <v>0</v>
      </c>
      <c r="W207" s="94">
        <f t="shared" si="174"/>
        <v>10</v>
      </c>
      <c r="X207" s="93"/>
      <c r="Y207" s="95">
        <f t="shared" si="175"/>
        <v>0</v>
      </c>
      <c r="Z207" s="95">
        <f t="shared" si="176"/>
        <v>10</v>
      </c>
      <c r="AA207" s="95" t="str">
        <f t="shared" si="177"/>
        <v>No data</v>
      </c>
    </row>
    <row r="208" spans="1:27">
      <c r="A208" s="99"/>
      <c r="B208" s="108"/>
      <c r="C208" s="109"/>
      <c r="D208" s="42" t="s">
        <v>216</v>
      </c>
      <c r="E208" s="55"/>
      <c r="F208" s="55"/>
      <c r="G208" s="55"/>
      <c r="H208" s="55"/>
      <c r="I208" s="55"/>
      <c r="J208" s="55"/>
      <c r="K208" s="55"/>
      <c r="L208" s="55"/>
      <c r="M208" s="55"/>
      <c r="N208" s="55"/>
      <c r="P208" s="92">
        <f t="shared" si="178"/>
        <v>0</v>
      </c>
      <c r="Q208" s="93" t="str">
        <f t="shared" si="169"/>
        <v>%</v>
      </c>
      <c r="R208" s="93">
        <f t="shared" si="179"/>
        <v>0</v>
      </c>
      <c r="S208" s="93" t="str">
        <f t="shared" si="170"/>
        <v>%</v>
      </c>
      <c r="T208" s="93">
        <f t="shared" si="171"/>
        <v>0</v>
      </c>
      <c r="U208" s="93">
        <f t="shared" si="172"/>
        <v>10</v>
      </c>
      <c r="V208" s="93">
        <f t="shared" si="173"/>
        <v>0</v>
      </c>
      <c r="W208" s="94">
        <f t="shared" si="174"/>
        <v>10</v>
      </c>
      <c r="X208" s="93"/>
      <c r="Y208" s="95">
        <f t="shared" si="175"/>
        <v>0</v>
      </c>
      <c r="Z208" s="95">
        <f t="shared" si="176"/>
        <v>10</v>
      </c>
      <c r="AA208" s="95" t="str">
        <f t="shared" si="177"/>
        <v>No data</v>
      </c>
    </row>
    <row r="209" spans="1:28">
      <c r="A209" s="99"/>
      <c r="B209" s="108"/>
      <c r="C209" s="109"/>
      <c r="D209" s="42" t="s">
        <v>217</v>
      </c>
      <c r="E209" s="55"/>
      <c r="F209" s="55"/>
      <c r="G209" s="55"/>
      <c r="H209" s="55"/>
      <c r="I209" s="55"/>
      <c r="J209" s="55"/>
      <c r="K209" s="55"/>
      <c r="L209" s="55"/>
      <c r="M209" s="55"/>
      <c r="N209" s="55"/>
      <c r="P209" s="92">
        <f t="shared" si="178"/>
        <v>0</v>
      </c>
      <c r="Q209" s="93" t="str">
        <f t="shared" si="169"/>
        <v>%</v>
      </c>
      <c r="R209" s="93">
        <f t="shared" si="179"/>
        <v>0</v>
      </c>
      <c r="S209" s="93" t="str">
        <f t="shared" si="170"/>
        <v>%</v>
      </c>
      <c r="T209" s="93">
        <f t="shared" si="171"/>
        <v>0</v>
      </c>
      <c r="U209" s="93">
        <f t="shared" si="172"/>
        <v>10</v>
      </c>
      <c r="V209" s="93">
        <f t="shared" si="173"/>
        <v>0</v>
      </c>
      <c r="W209" s="94">
        <f t="shared" si="174"/>
        <v>10</v>
      </c>
      <c r="X209" s="93"/>
      <c r="Y209" s="95">
        <f t="shared" si="175"/>
        <v>0</v>
      </c>
      <c r="Z209" s="95">
        <f t="shared" si="176"/>
        <v>10</v>
      </c>
      <c r="AA209" s="95" t="str">
        <f t="shared" si="177"/>
        <v>No data</v>
      </c>
    </row>
    <row r="210" spans="1:28">
      <c r="A210" s="99"/>
      <c r="B210" s="108"/>
      <c r="C210" s="109"/>
      <c r="D210" s="42" t="s">
        <v>132</v>
      </c>
      <c r="E210" s="55"/>
      <c r="F210" s="55"/>
      <c r="G210" s="55"/>
      <c r="H210" s="55"/>
      <c r="I210" s="55"/>
      <c r="J210" s="55"/>
      <c r="K210" s="55"/>
      <c r="L210" s="55"/>
      <c r="M210" s="55"/>
      <c r="N210" s="55"/>
      <c r="P210" s="92">
        <f t="shared" si="178"/>
        <v>0</v>
      </c>
      <c r="Q210" s="93" t="str">
        <f t="shared" si="169"/>
        <v>%</v>
      </c>
      <c r="R210" s="93">
        <f t="shared" si="179"/>
        <v>0</v>
      </c>
      <c r="S210" s="93" t="str">
        <f t="shared" si="170"/>
        <v>%</v>
      </c>
      <c r="T210" s="93">
        <f t="shared" si="171"/>
        <v>0</v>
      </c>
      <c r="U210" s="93">
        <f t="shared" si="172"/>
        <v>10</v>
      </c>
      <c r="V210" s="93">
        <f t="shared" si="173"/>
        <v>0</v>
      </c>
      <c r="W210" s="94">
        <f t="shared" si="174"/>
        <v>10</v>
      </c>
      <c r="X210" s="93"/>
      <c r="Y210" s="95">
        <f t="shared" si="175"/>
        <v>0</v>
      </c>
      <c r="Z210" s="95">
        <f t="shared" si="176"/>
        <v>10</v>
      </c>
      <c r="AA210" s="95" t="str">
        <f t="shared" si="177"/>
        <v>No data</v>
      </c>
    </row>
    <row r="211" spans="1:28" ht="45">
      <c r="A211" s="42"/>
      <c r="B211" s="37" t="s">
        <v>218</v>
      </c>
      <c r="C211" s="42" t="s">
        <v>219</v>
      </c>
      <c r="D211" s="41"/>
      <c r="E211" s="43" t="b">
        <f t="shared" ref="E211:L211" si="180">IF(E198="No","NA", IF(E198="Yes",""))</f>
        <v>0</v>
      </c>
      <c r="F211" s="43" t="b">
        <f t="shared" ref="F211:G211" si="181">IF(F198="No","NA", IF(F198="Yes",""))</f>
        <v>0</v>
      </c>
      <c r="G211" s="43" t="b">
        <f t="shared" si="181"/>
        <v>0</v>
      </c>
      <c r="H211" s="43" t="b">
        <f t="shared" si="180"/>
        <v>0</v>
      </c>
      <c r="I211" s="43" t="b">
        <f t="shared" si="180"/>
        <v>0</v>
      </c>
      <c r="J211" s="43" t="b">
        <f t="shared" si="180"/>
        <v>0</v>
      </c>
      <c r="K211" s="43" t="b">
        <f t="shared" si="180"/>
        <v>0</v>
      </c>
      <c r="L211" s="43" t="b">
        <f t="shared" si="180"/>
        <v>0</v>
      </c>
      <c r="M211" s="43" t="b">
        <f t="shared" ref="M211:N211" si="182">IF(M198="No","NA", IF(M198="Yes",""))</f>
        <v>0</v>
      </c>
      <c r="N211" s="43" t="b">
        <f t="shared" si="182"/>
        <v>0</v>
      </c>
      <c r="P211" s="92">
        <f t="shared" si="178"/>
        <v>0</v>
      </c>
      <c r="Q211" s="93" t="str">
        <f t="shared" si="169"/>
        <v>%</v>
      </c>
      <c r="R211" s="93">
        <f t="shared" si="179"/>
        <v>0</v>
      </c>
      <c r="S211" s="93" t="str">
        <f t="shared" si="170"/>
        <v>%</v>
      </c>
      <c r="T211" s="93">
        <f t="shared" si="171"/>
        <v>0</v>
      </c>
      <c r="U211" s="93">
        <f t="shared" si="172"/>
        <v>10</v>
      </c>
      <c r="V211" s="93">
        <f t="shared" si="173"/>
        <v>0</v>
      </c>
      <c r="W211" s="94">
        <f t="shared" si="174"/>
        <v>10</v>
      </c>
      <c r="X211" s="93"/>
      <c r="Y211" s="95">
        <f t="shared" si="175"/>
        <v>10</v>
      </c>
      <c r="Z211" s="95">
        <f t="shared" si="176"/>
        <v>0</v>
      </c>
      <c r="AA211" s="95" t="str">
        <f>IF(U211=W211,"No data", IF(V211=W211,"NA", IF(U211+V211=W211,"NA", S211)))</f>
        <v>No data</v>
      </c>
    </row>
    <row r="212" spans="1:28" ht="30">
      <c r="A212" s="42"/>
      <c r="B212" s="37" t="s">
        <v>220</v>
      </c>
      <c r="C212" s="42" t="s">
        <v>221</v>
      </c>
      <c r="D212" s="42"/>
      <c r="E212" s="43" t="b">
        <f>IF(E198="No","NA", IF(E198="Yes",""))</f>
        <v>0</v>
      </c>
      <c r="F212" s="43" t="b">
        <f>IF(F198="No","NA", IF(F198="Yes",""))</f>
        <v>0</v>
      </c>
      <c r="G212" s="43" t="b">
        <f>IF(G198="No","NA", IF(G198="Yes",""))</f>
        <v>0</v>
      </c>
      <c r="H212" s="43" t="b">
        <f t="shared" ref="H212:L212" si="183">IF(H198="No","NA", IF(H198="Yes",""))</f>
        <v>0</v>
      </c>
      <c r="I212" s="43" t="b">
        <f t="shared" si="183"/>
        <v>0</v>
      </c>
      <c r="J212" s="43" t="b">
        <f t="shared" si="183"/>
        <v>0</v>
      </c>
      <c r="K212" s="43" t="b">
        <f t="shared" si="183"/>
        <v>0</v>
      </c>
      <c r="L212" s="43" t="b">
        <f t="shared" si="183"/>
        <v>0</v>
      </c>
      <c r="M212" s="43" t="b">
        <f t="shared" ref="M212:N212" si="184">IF(M198="No","NA", IF(M198="Yes",""))</f>
        <v>0</v>
      </c>
      <c r="N212" s="43" t="b">
        <f t="shared" si="184"/>
        <v>0</v>
      </c>
      <c r="P212" s="92">
        <f t="shared" si="178"/>
        <v>0</v>
      </c>
      <c r="Q212" s="93" t="str">
        <f t="shared" si="169"/>
        <v>%</v>
      </c>
      <c r="R212" s="93">
        <f t="shared" si="179"/>
        <v>0</v>
      </c>
      <c r="S212" s="93" t="str">
        <f t="shared" si="170"/>
        <v>%</v>
      </c>
      <c r="T212" s="93">
        <f t="shared" si="171"/>
        <v>0</v>
      </c>
      <c r="U212" s="93">
        <f t="shared" si="172"/>
        <v>10</v>
      </c>
      <c r="V212" s="93">
        <f t="shared" si="173"/>
        <v>0</v>
      </c>
      <c r="W212" s="94">
        <f t="shared" si="174"/>
        <v>10</v>
      </c>
      <c r="X212" s="93"/>
      <c r="Y212" s="95">
        <f t="shared" si="175"/>
        <v>10</v>
      </c>
      <c r="Z212" s="95">
        <f t="shared" si="176"/>
        <v>0</v>
      </c>
      <c r="AA212" s="95" t="str">
        <f>IF(U212=W212,"No data", IF(V212=W212,"NA", IF(U212+V212=W212,"NA", Q212)))</f>
        <v>No data</v>
      </c>
      <c r="AB212" s="40"/>
    </row>
    <row r="213" spans="1:28" ht="30">
      <c r="A213" s="41"/>
      <c r="B213" s="37" t="s">
        <v>222</v>
      </c>
      <c r="C213" s="42" t="s">
        <v>223</v>
      </c>
      <c r="D213" s="41"/>
      <c r="E213" s="43" t="b">
        <f>IF(E198="No","NA", IF(E198="Yes",""))</f>
        <v>0</v>
      </c>
      <c r="F213" s="43" t="b">
        <f t="shared" ref="F213:L213" si="185">IF(F198="No","NA", IF(F198="Yes",""))</f>
        <v>0</v>
      </c>
      <c r="G213" s="43" t="b">
        <f t="shared" si="185"/>
        <v>0</v>
      </c>
      <c r="H213" s="43" t="b">
        <f t="shared" si="185"/>
        <v>0</v>
      </c>
      <c r="I213" s="43" t="b">
        <f t="shared" si="185"/>
        <v>0</v>
      </c>
      <c r="J213" s="43" t="b">
        <f t="shared" si="185"/>
        <v>0</v>
      </c>
      <c r="K213" s="43" t="b">
        <f t="shared" si="185"/>
        <v>0</v>
      </c>
      <c r="L213" s="43" t="b">
        <f t="shared" si="185"/>
        <v>0</v>
      </c>
      <c r="M213" s="43" t="b">
        <f t="shared" ref="M213:N213" si="186">IF(M198="No","NA", IF(M198="Yes",""))</f>
        <v>0</v>
      </c>
      <c r="N213" s="43" t="b">
        <f t="shared" si="186"/>
        <v>0</v>
      </c>
    </row>
    <row r="214" spans="1:28" ht="30">
      <c r="A214" s="42"/>
      <c r="B214" s="37" t="s">
        <v>224</v>
      </c>
      <c r="C214" s="42" t="s">
        <v>225</v>
      </c>
      <c r="D214" s="41"/>
      <c r="E214" s="43" t="b">
        <f>IF(E198="No","NA", IF(E198="Yes",""))</f>
        <v>0</v>
      </c>
      <c r="F214" s="43" t="b">
        <f t="shared" ref="F214:G214" si="187">IF(F198="No","NA", IF(F198="Yes",""))</f>
        <v>0</v>
      </c>
      <c r="G214" s="43" t="b">
        <f t="shared" si="187"/>
        <v>0</v>
      </c>
      <c r="H214" s="43" t="b">
        <f t="shared" ref="H214:L214" si="188">IF(H198="No","NA", IF(H198="Yes",""))</f>
        <v>0</v>
      </c>
      <c r="I214" s="43" t="b">
        <f t="shared" si="188"/>
        <v>0</v>
      </c>
      <c r="J214" s="43" t="b">
        <f t="shared" si="188"/>
        <v>0</v>
      </c>
      <c r="K214" s="43" t="b">
        <f t="shared" si="188"/>
        <v>0</v>
      </c>
      <c r="L214" s="43" t="b">
        <f t="shared" si="188"/>
        <v>0</v>
      </c>
      <c r="M214" s="43" t="b">
        <f t="shared" ref="M214:N214" si="189">IF(M198="No","NA", IF(M198="Yes",""))</f>
        <v>0</v>
      </c>
      <c r="N214" s="43" t="b">
        <f t="shared" si="189"/>
        <v>0</v>
      </c>
      <c r="P214" s="92">
        <f>COUNTIF(E214:N214,"Yes")</f>
        <v>0</v>
      </c>
      <c r="Q214" s="93" t="str">
        <f>IF(ISERROR(P214/T214),"%",P214/T214*100)</f>
        <v>%</v>
      </c>
      <c r="R214" s="93">
        <f>COUNTIF(E214:N214, "no")</f>
        <v>0</v>
      </c>
      <c r="S214" s="93" t="str">
        <f>IF(ISERROR(R214/T214),"%",R214/T214*100)</f>
        <v>%</v>
      </c>
      <c r="T214" s="93">
        <f>SUM(P214+R214)</f>
        <v>0</v>
      </c>
      <c r="U214" s="93">
        <f>Y214+Z214</f>
        <v>10</v>
      </c>
      <c r="V214" s="93">
        <f>COUNTIF(E214:N214,"NA")</f>
        <v>0</v>
      </c>
      <c r="W214" s="94">
        <f>P214+R214+U214+V214</f>
        <v>10</v>
      </c>
      <c r="X214" s="93"/>
      <c r="Y214" s="95">
        <f>COUNTIF(E214:N214,"FALSE")</f>
        <v>10</v>
      </c>
      <c r="Z214" s="95">
        <f>COUNTIF(E214:N214,"")</f>
        <v>0</v>
      </c>
      <c r="AA214" s="95" t="str">
        <f>IF(U214=W214,"No data", IF(V214=W214,"NA", IF(U214+V214=W214,"NA", Q214)))</f>
        <v>No data</v>
      </c>
    </row>
    <row r="215" spans="1:28" ht="30">
      <c r="A215" s="41"/>
      <c r="B215" s="37" t="s">
        <v>226</v>
      </c>
      <c r="C215" s="42" t="s">
        <v>223</v>
      </c>
      <c r="D215" s="41"/>
      <c r="E215" s="43" t="b">
        <f>IF(E198="No","NA", IF(E198="Yes",""))</f>
        <v>0</v>
      </c>
      <c r="F215" s="43" t="b">
        <f t="shared" ref="F215:L215" si="190">IF(F198="No","NA", IF(F198="Yes",""))</f>
        <v>0</v>
      </c>
      <c r="G215" s="43" t="b">
        <f t="shared" si="190"/>
        <v>0</v>
      </c>
      <c r="H215" s="43" t="b">
        <f t="shared" si="190"/>
        <v>0</v>
      </c>
      <c r="I215" s="43" t="b">
        <f t="shared" si="190"/>
        <v>0</v>
      </c>
      <c r="J215" s="43" t="b">
        <f t="shared" si="190"/>
        <v>0</v>
      </c>
      <c r="K215" s="43" t="b">
        <f t="shared" si="190"/>
        <v>0</v>
      </c>
      <c r="L215" s="43" t="b">
        <f t="shared" si="190"/>
        <v>0</v>
      </c>
      <c r="M215" s="43" t="b">
        <f t="shared" ref="M215:N215" si="191">IF(M198="No","NA", IF(M198="Yes",""))</f>
        <v>0</v>
      </c>
      <c r="N215" s="43" t="b">
        <f t="shared" si="191"/>
        <v>0</v>
      </c>
    </row>
    <row r="216" spans="1:28" ht="45">
      <c r="A216" s="41"/>
      <c r="B216" s="37" t="s">
        <v>227</v>
      </c>
      <c r="C216" s="42" t="s">
        <v>228</v>
      </c>
      <c r="D216" s="41"/>
      <c r="E216" s="43" t="b">
        <f>IF(E198="No","NA", IF(E198="Yes",""))</f>
        <v>0</v>
      </c>
      <c r="F216" s="43" t="b">
        <f t="shared" ref="F216:L216" si="192">IF(F198="No","NA", IF(F198="Yes",""))</f>
        <v>0</v>
      </c>
      <c r="G216" s="43"/>
      <c r="H216" s="43" t="b">
        <f t="shared" si="192"/>
        <v>0</v>
      </c>
      <c r="I216" s="43" t="b">
        <f t="shared" si="192"/>
        <v>0</v>
      </c>
      <c r="J216" s="43" t="b">
        <f t="shared" si="192"/>
        <v>0</v>
      </c>
      <c r="K216" s="43" t="b">
        <f t="shared" si="192"/>
        <v>0</v>
      </c>
      <c r="L216" s="43" t="b">
        <f t="shared" si="192"/>
        <v>0</v>
      </c>
      <c r="M216" s="43" t="b">
        <f t="shared" ref="M216:N216" si="193">IF(M198="No","NA", IF(M198="Yes",""))</f>
        <v>0</v>
      </c>
      <c r="N216" s="43" t="b">
        <f t="shared" si="193"/>
        <v>0</v>
      </c>
      <c r="P216" s="92">
        <f t="shared" ref="P216:P222" si="194">COUNTIF(E216:N216,"Yes")</f>
        <v>0</v>
      </c>
      <c r="Q216" s="93" t="str">
        <f t="shared" ref="Q216:Q222" si="195">IF(ISERROR(P216/T216),"%",P216/T216*100)</f>
        <v>%</v>
      </c>
      <c r="R216" s="93">
        <f t="shared" ref="R216:R222" si="196">COUNTIF(E216:N216, "no")</f>
        <v>0</v>
      </c>
      <c r="S216" s="93" t="str">
        <f t="shared" ref="S216:S222" si="197">IF(ISERROR(R216/T216),"%",R216/T216*100)</f>
        <v>%</v>
      </c>
      <c r="T216" s="93">
        <f t="shared" ref="T216:T222" si="198">SUM(P216+R216)</f>
        <v>0</v>
      </c>
      <c r="U216" s="93">
        <f t="shared" ref="U216:U222" si="199">Y216+Z216</f>
        <v>10</v>
      </c>
      <c r="V216" s="93">
        <f t="shared" ref="V216:V222" si="200">COUNTIF(E216:N216,"NA")</f>
        <v>0</v>
      </c>
      <c r="W216" s="94">
        <f t="shared" ref="W216:W222" si="201">P216+R216+U216+V216</f>
        <v>10</v>
      </c>
      <c r="X216" s="93"/>
      <c r="Y216" s="95">
        <f t="shared" ref="Y216:Y222" si="202">COUNTIF(E216:N216,"FALSE")</f>
        <v>9</v>
      </c>
      <c r="Z216" s="95">
        <f t="shared" ref="Z216:Z222" si="203">COUNTIF(E216:N216,"")</f>
        <v>1</v>
      </c>
      <c r="AA216" s="95" t="str">
        <f>IF(U216=W216,"No data", IF(V216=W216,"NA", IF(U216+V216=W216,"NA", Q216)))</f>
        <v>No data</v>
      </c>
    </row>
    <row r="217" spans="1:28" ht="45">
      <c r="A217" s="42"/>
      <c r="B217" s="37" t="s">
        <v>229</v>
      </c>
      <c r="C217" s="42" t="s">
        <v>230</v>
      </c>
      <c r="D217" s="41"/>
      <c r="E217" s="43" t="b">
        <f t="shared" ref="E217:L217" si="204">IF(E198="Yes","NA", IF(E198="No",""))</f>
        <v>0</v>
      </c>
      <c r="F217" s="43" t="b">
        <f t="shared" si="204"/>
        <v>0</v>
      </c>
      <c r="G217" s="43" t="b">
        <f t="shared" si="204"/>
        <v>0</v>
      </c>
      <c r="H217" s="43" t="b">
        <f t="shared" si="204"/>
        <v>0</v>
      </c>
      <c r="I217" s="43" t="b">
        <f t="shared" si="204"/>
        <v>0</v>
      </c>
      <c r="J217" s="43" t="b">
        <f t="shared" si="204"/>
        <v>0</v>
      </c>
      <c r="K217" s="43" t="b">
        <f t="shared" si="204"/>
        <v>0</v>
      </c>
      <c r="L217" s="43" t="b">
        <f t="shared" si="204"/>
        <v>0</v>
      </c>
      <c r="M217" s="43" t="b">
        <f t="shared" ref="M217:N217" si="205">IF(M198="Yes","NA", IF(M198="No",""))</f>
        <v>0</v>
      </c>
      <c r="N217" s="43" t="b">
        <f t="shared" si="205"/>
        <v>0</v>
      </c>
      <c r="P217" s="92">
        <f t="shared" si="194"/>
        <v>0</v>
      </c>
      <c r="Q217" s="93" t="str">
        <f t="shared" si="195"/>
        <v>%</v>
      </c>
      <c r="R217" s="93">
        <f t="shared" si="196"/>
        <v>0</v>
      </c>
      <c r="S217" s="93" t="str">
        <f t="shared" si="197"/>
        <v>%</v>
      </c>
      <c r="T217" s="93">
        <f t="shared" si="198"/>
        <v>0</v>
      </c>
      <c r="U217" s="93">
        <f t="shared" si="199"/>
        <v>10</v>
      </c>
      <c r="V217" s="93">
        <f t="shared" si="200"/>
        <v>0</v>
      </c>
      <c r="W217" s="94">
        <f t="shared" si="201"/>
        <v>10</v>
      </c>
      <c r="X217" s="93"/>
      <c r="Y217" s="95">
        <f t="shared" si="202"/>
        <v>10</v>
      </c>
      <c r="Z217" s="95">
        <f t="shared" si="203"/>
        <v>0</v>
      </c>
      <c r="AA217" s="95" t="str">
        <f>IF(U217=W217,"No data", IF(V217=W217,"NA", IF(U217+V217=W217,"NA", S217)))</f>
        <v>No data</v>
      </c>
    </row>
    <row r="218" spans="1:28">
      <c r="A218" s="99"/>
      <c r="B218" s="100" t="s">
        <v>231</v>
      </c>
      <c r="C218" s="103" t="s">
        <v>232</v>
      </c>
      <c r="D218" s="42" t="s">
        <v>233</v>
      </c>
      <c r="E218" s="43" t="b">
        <f>IF(E217="No","NA",IF(E217="NA","NA", IF(E217="Yes","")))</f>
        <v>0</v>
      </c>
      <c r="F218" s="43" t="b">
        <f t="shared" ref="F218:N218" si="206">IF(F217="No","NA",IF(F217="NA","NA", IF(F217="Yes","")))</f>
        <v>0</v>
      </c>
      <c r="G218" s="43" t="b">
        <f t="shared" si="206"/>
        <v>0</v>
      </c>
      <c r="H218" s="43" t="b">
        <f t="shared" si="206"/>
        <v>0</v>
      </c>
      <c r="I218" s="43" t="b">
        <f t="shared" si="206"/>
        <v>0</v>
      </c>
      <c r="J218" s="43" t="b">
        <f t="shared" si="206"/>
        <v>0</v>
      </c>
      <c r="K218" s="43" t="b">
        <f t="shared" si="206"/>
        <v>0</v>
      </c>
      <c r="L218" s="43" t="b">
        <f t="shared" si="206"/>
        <v>0</v>
      </c>
      <c r="M218" s="43" t="b">
        <f t="shared" si="206"/>
        <v>0</v>
      </c>
      <c r="N218" s="43" t="b">
        <f t="shared" si="206"/>
        <v>0</v>
      </c>
      <c r="P218" s="92">
        <f t="shared" si="194"/>
        <v>0</v>
      </c>
      <c r="Q218" s="93" t="str">
        <f t="shared" si="195"/>
        <v>%</v>
      </c>
      <c r="R218" s="93">
        <f t="shared" si="196"/>
        <v>0</v>
      </c>
      <c r="S218" s="93" t="str">
        <f t="shared" si="197"/>
        <v>%</v>
      </c>
      <c r="T218" s="93">
        <f t="shared" si="198"/>
        <v>0</v>
      </c>
      <c r="U218" s="93">
        <f t="shared" si="199"/>
        <v>10</v>
      </c>
      <c r="V218" s="93">
        <f t="shared" si="200"/>
        <v>0</v>
      </c>
      <c r="W218" s="94">
        <f t="shared" si="201"/>
        <v>10</v>
      </c>
      <c r="X218" s="93"/>
      <c r="Y218" s="95">
        <f t="shared" si="202"/>
        <v>10</v>
      </c>
      <c r="Z218" s="95">
        <f t="shared" si="203"/>
        <v>0</v>
      </c>
      <c r="AA218" s="95" t="str">
        <f>IF(U218=W218,"No data", IF(V218=W218,"NA", IF(U218+V218=W218,"NA", Q218)))</f>
        <v>No data</v>
      </c>
    </row>
    <row r="219" spans="1:28" ht="30">
      <c r="A219" s="99"/>
      <c r="B219" s="101"/>
      <c r="C219" s="104"/>
      <c r="D219" s="42" t="s">
        <v>234</v>
      </c>
      <c r="E219" s="43" t="b">
        <f>IF(E217="No","NA",IF(E217="NA","NA", IF(E217="Yes","")))</f>
        <v>0</v>
      </c>
      <c r="F219" s="43" t="b">
        <f t="shared" ref="F219:N219" si="207">IF(F217="No","NA",IF(F217="NA","NA", IF(F217="Yes","")))</f>
        <v>0</v>
      </c>
      <c r="G219" s="43" t="b">
        <f t="shared" si="207"/>
        <v>0</v>
      </c>
      <c r="H219" s="43" t="b">
        <f t="shared" si="207"/>
        <v>0</v>
      </c>
      <c r="I219" s="43" t="b">
        <f t="shared" si="207"/>
        <v>0</v>
      </c>
      <c r="J219" s="43" t="b">
        <f t="shared" si="207"/>
        <v>0</v>
      </c>
      <c r="K219" s="43" t="b">
        <f t="shared" si="207"/>
        <v>0</v>
      </c>
      <c r="L219" s="43" t="b">
        <f t="shared" si="207"/>
        <v>0</v>
      </c>
      <c r="M219" s="43" t="b">
        <f t="shared" si="207"/>
        <v>0</v>
      </c>
      <c r="N219" s="43" t="b">
        <f t="shared" si="207"/>
        <v>0</v>
      </c>
      <c r="P219" s="92">
        <f t="shared" si="194"/>
        <v>0</v>
      </c>
      <c r="Q219" s="93" t="str">
        <f t="shared" si="195"/>
        <v>%</v>
      </c>
      <c r="R219" s="93">
        <f t="shared" si="196"/>
        <v>0</v>
      </c>
      <c r="S219" s="93" t="str">
        <f t="shared" si="197"/>
        <v>%</v>
      </c>
      <c r="T219" s="93">
        <f t="shared" si="198"/>
        <v>0</v>
      </c>
      <c r="U219" s="93">
        <f t="shared" si="199"/>
        <v>10</v>
      </c>
      <c r="V219" s="93">
        <f t="shared" si="200"/>
        <v>0</v>
      </c>
      <c r="W219" s="94">
        <f t="shared" si="201"/>
        <v>10</v>
      </c>
      <c r="X219" s="93"/>
      <c r="Y219" s="95">
        <f t="shared" si="202"/>
        <v>10</v>
      </c>
      <c r="Z219" s="95">
        <f t="shared" si="203"/>
        <v>0</v>
      </c>
      <c r="AA219" s="95" t="str">
        <f>IF(U219=W219,"No data", IF(V219=W219,"NA", IF(U219+V219=W219,"NA", Q219)))</f>
        <v>No data</v>
      </c>
    </row>
    <row r="220" spans="1:28" ht="30">
      <c r="A220" s="99"/>
      <c r="B220" s="101"/>
      <c r="C220" s="104"/>
      <c r="D220" s="42" t="s">
        <v>235</v>
      </c>
      <c r="E220" s="43" t="b">
        <f>IF(E217="No","NA",IF(E217="NA","NA", IF(E217="Yes","")))</f>
        <v>0</v>
      </c>
      <c r="F220" s="43" t="b">
        <f t="shared" ref="F220:N220" si="208">IF(F217="No","NA",IF(F217="NA","NA", IF(F217="Yes","")))</f>
        <v>0</v>
      </c>
      <c r="G220" s="43" t="b">
        <f t="shared" si="208"/>
        <v>0</v>
      </c>
      <c r="H220" s="43" t="b">
        <f t="shared" si="208"/>
        <v>0</v>
      </c>
      <c r="I220" s="43" t="b">
        <f t="shared" si="208"/>
        <v>0</v>
      </c>
      <c r="J220" s="43" t="b">
        <f t="shared" si="208"/>
        <v>0</v>
      </c>
      <c r="K220" s="43" t="b">
        <f t="shared" si="208"/>
        <v>0</v>
      </c>
      <c r="L220" s="43" t="b">
        <f t="shared" si="208"/>
        <v>0</v>
      </c>
      <c r="M220" s="43" t="b">
        <f t="shared" si="208"/>
        <v>0</v>
      </c>
      <c r="N220" s="43" t="b">
        <f t="shared" si="208"/>
        <v>0</v>
      </c>
      <c r="P220" s="92">
        <f t="shared" si="194"/>
        <v>0</v>
      </c>
      <c r="Q220" s="93" t="str">
        <f t="shared" si="195"/>
        <v>%</v>
      </c>
      <c r="R220" s="93">
        <f t="shared" si="196"/>
        <v>0</v>
      </c>
      <c r="S220" s="93" t="str">
        <f t="shared" si="197"/>
        <v>%</v>
      </c>
      <c r="T220" s="93">
        <f t="shared" si="198"/>
        <v>0</v>
      </c>
      <c r="U220" s="93">
        <f t="shared" si="199"/>
        <v>10</v>
      </c>
      <c r="V220" s="93">
        <f t="shared" si="200"/>
        <v>0</v>
      </c>
      <c r="W220" s="94">
        <f t="shared" si="201"/>
        <v>10</v>
      </c>
      <c r="X220" s="93"/>
      <c r="Y220" s="95">
        <f t="shared" si="202"/>
        <v>10</v>
      </c>
      <c r="Z220" s="95">
        <f t="shared" si="203"/>
        <v>0</v>
      </c>
      <c r="AA220" s="95" t="str">
        <f>IF(U220=W220,"No data", IF(V220=W220,"NA", IF(U220+V220=W220,"NA", Q220)))</f>
        <v>No data</v>
      </c>
    </row>
    <row r="221" spans="1:28">
      <c r="A221" s="99"/>
      <c r="B221" s="102"/>
      <c r="C221" s="105"/>
      <c r="D221" s="42" t="s">
        <v>54</v>
      </c>
      <c r="E221" s="43" t="b">
        <f>IF(E217="No","NA",IF(E217="NA","NA", IF(E217="Yes","")))</f>
        <v>0</v>
      </c>
      <c r="F221" s="43" t="b">
        <f t="shared" ref="F221:N221" si="209">IF(F217="No","NA",IF(F217="NA","NA", IF(F217="Yes","")))</f>
        <v>0</v>
      </c>
      <c r="G221" s="43" t="b">
        <f t="shared" si="209"/>
        <v>0</v>
      </c>
      <c r="H221" s="43" t="b">
        <f t="shared" si="209"/>
        <v>0</v>
      </c>
      <c r="I221" s="43" t="b">
        <f t="shared" si="209"/>
        <v>0</v>
      </c>
      <c r="J221" s="43" t="b">
        <f t="shared" si="209"/>
        <v>0</v>
      </c>
      <c r="K221" s="43" t="b">
        <f t="shared" si="209"/>
        <v>0</v>
      </c>
      <c r="L221" s="43" t="b">
        <f t="shared" si="209"/>
        <v>0</v>
      </c>
      <c r="M221" s="43" t="b">
        <f t="shared" si="209"/>
        <v>0</v>
      </c>
      <c r="N221" s="43" t="b">
        <f t="shared" si="209"/>
        <v>0</v>
      </c>
      <c r="P221" s="92">
        <f t="shared" si="194"/>
        <v>0</v>
      </c>
      <c r="Q221" s="93" t="str">
        <f t="shared" si="195"/>
        <v>%</v>
      </c>
      <c r="R221" s="93">
        <f t="shared" si="196"/>
        <v>0</v>
      </c>
      <c r="S221" s="93" t="str">
        <f t="shared" si="197"/>
        <v>%</v>
      </c>
      <c r="T221" s="93">
        <f t="shared" si="198"/>
        <v>0</v>
      </c>
      <c r="U221" s="93">
        <f t="shared" si="199"/>
        <v>10</v>
      </c>
      <c r="V221" s="93">
        <f t="shared" si="200"/>
        <v>0</v>
      </c>
      <c r="W221" s="94">
        <f t="shared" si="201"/>
        <v>10</v>
      </c>
      <c r="X221" s="93"/>
      <c r="Y221" s="95">
        <f t="shared" si="202"/>
        <v>10</v>
      </c>
      <c r="Z221" s="95">
        <f t="shared" si="203"/>
        <v>0</v>
      </c>
      <c r="AA221" s="95" t="str">
        <f>IF(U221=W221,"No data", IF(V221=W221,"NA", IF(U221+V221=W221,"NA", Q221)))</f>
        <v>No data</v>
      </c>
    </row>
    <row r="222" spans="1:28" ht="60" customHeight="1">
      <c r="A222" s="41"/>
      <c r="B222" s="37" t="s">
        <v>236</v>
      </c>
      <c r="C222" s="42" t="s">
        <v>237</v>
      </c>
      <c r="D222" s="41"/>
      <c r="E222" s="86"/>
      <c r="F222" s="43"/>
      <c r="G222" s="43"/>
      <c r="H222" s="43"/>
      <c r="I222" s="43"/>
      <c r="J222" s="43"/>
      <c r="K222" s="43"/>
      <c r="L222" s="43"/>
      <c r="M222" s="43"/>
      <c r="N222" s="24"/>
      <c r="P222" s="92">
        <f t="shared" si="194"/>
        <v>0</v>
      </c>
      <c r="Q222" s="93" t="str">
        <f t="shared" si="195"/>
        <v>%</v>
      </c>
      <c r="R222" s="93">
        <f t="shared" si="196"/>
        <v>0</v>
      </c>
      <c r="S222" s="93" t="str">
        <f t="shared" si="197"/>
        <v>%</v>
      </c>
      <c r="T222" s="93">
        <f t="shared" si="198"/>
        <v>0</v>
      </c>
      <c r="U222" s="93">
        <f t="shared" si="199"/>
        <v>10</v>
      </c>
      <c r="V222" s="93">
        <f t="shared" si="200"/>
        <v>0</v>
      </c>
      <c r="W222" s="94">
        <f t="shared" si="201"/>
        <v>10</v>
      </c>
      <c r="X222" s="93"/>
      <c r="Y222" s="95">
        <f t="shared" si="202"/>
        <v>0</v>
      </c>
      <c r="Z222" s="95">
        <f t="shared" si="203"/>
        <v>10</v>
      </c>
      <c r="AA222" s="95" t="str">
        <f>IF(U222=W222,"No data", IF(V222=W222,"NA", IF(U222+V222=W222,"NA", Q222)))</f>
        <v>No data</v>
      </c>
    </row>
    <row r="223" spans="1:28">
      <c r="A223" s="44"/>
      <c r="B223" s="37" t="s">
        <v>238</v>
      </c>
      <c r="C223" s="51" t="s">
        <v>239</v>
      </c>
      <c r="D223" s="41"/>
      <c r="E223" s="68" t="b">
        <f>IF(E222="No","NA", IF(E222="Yes",""))</f>
        <v>0</v>
      </c>
      <c r="F223" s="68" t="b">
        <f t="shared" ref="F223:N223" si="210">IF(F222="No","NA", IF(F222="Yes",""))</f>
        <v>0</v>
      </c>
      <c r="G223" s="68" t="b">
        <f t="shared" si="210"/>
        <v>0</v>
      </c>
      <c r="H223" s="68" t="b">
        <f t="shared" si="210"/>
        <v>0</v>
      </c>
      <c r="I223" s="68" t="b">
        <f t="shared" si="210"/>
        <v>0</v>
      </c>
      <c r="J223" s="68" t="b">
        <f t="shared" si="210"/>
        <v>0</v>
      </c>
      <c r="K223" s="68" t="b">
        <f t="shared" si="210"/>
        <v>0</v>
      </c>
      <c r="L223" s="68" t="b">
        <f t="shared" si="210"/>
        <v>0</v>
      </c>
      <c r="M223" s="68" t="b">
        <f t="shared" si="210"/>
        <v>0</v>
      </c>
      <c r="N223" s="68" t="b">
        <f t="shared" si="210"/>
        <v>0</v>
      </c>
    </row>
    <row r="224" spans="1:28" ht="60">
      <c r="A224" s="41"/>
      <c r="B224" s="37" t="s">
        <v>244</v>
      </c>
      <c r="C224" s="42" t="s">
        <v>245</v>
      </c>
      <c r="D224" s="41"/>
      <c r="E224" s="43"/>
      <c r="F224" s="43"/>
      <c r="G224" s="43"/>
      <c r="H224" s="43"/>
      <c r="I224" s="43"/>
      <c r="J224" s="43"/>
      <c r="K224" s="43"/>
      <c r="L224" s="43"/>
      <c r="M224" s="43"/>
      <c r="N224" s="24"/>
      <c r="P224" s="92">
        <f>COUNTIF(E224:N224,"Yes")</f>
        <v>0</v>
      </c>
      <c r="Q224" s="93" t="str">
        <f>IF(ISERROR(P224/T224),"%",P224/T224*100)</f>
        <v>%</v>
      </c>
      <c r="R224" s="93">
        <f>COUNTIF(E224:N224, "no")</f>
        <v>0</v>
      </c>
      <c r="S224" s="93" t="str">
        <f>IF(ISERROR(R224/T224),"%",R224/T224*100)</f>
        <v>%</v>
      </c>
      <c r="T224" s="93">
        <f>SUM(P224+R224)</f>
        <v>0</v>
      </c>
      <c r="U224" s="93">
        <f>Y224+Z224</f>
        <v>10</v>
      </c>
      <c r="V224" s="93">
        <f>COUNTIF(E224:N224,"NA")</f>
        <v>0</v>
      </c>
      <c r="W224" s="94">
        <f>P224+R224+U224+V224</f>
        <v>10</v>
      </c>
      <c r="X224" s="93"/>
      <c r="Y224" s="95">
        <f>COUNTIF(E224:N224,"FALSE")</f>
        <v>0</v>
      </c>
      <c r="Z224" s="95">
        <f>COUNTIF(E224:N224,"")</f>
        <v>10</v>
      </c>
      <c r="AA224" s="95" t="str">
        <f>IF(U224=W224,"No data", IF(V224=W224,"NA", IF(U224+V224=W224,"NA", Q224)))</f>
        <v>No data</v>
      </c>
    </row>
    <row r="225" spans="1:27">
      <c r="A225" s="41"/>
      <c r="B225" s="37" t="s">
        <v>246</v>
      </c>
      <c r="C225" s="42" t="s">
        <v>247</v>
      </c>
      <c r="D225" s="41"/>
      <c r="E225" s="43" t="b">
        <f>IF(E224="No","NA", IF(E224="Yes",""))</f>
        <v>0</v>
      </c>
      <c r="F225" s="43" t="b">
        <f t="shared" ref="F225:N225" si="211">IF(F224="No","NA", IF(F224="Yes",""))</f>
        <v>0</v>
      </c>
      <c r="G225" s="43" t="b">
        <f t="shared" si="211"/>
        <v>0</v>
      </c>
      <c r="H225" s="43" t="b">
        <f t="shared" si="211"/>
        <v>0</v>
      </c>
      <c r="I225" s="43" t="b">
        <f t="shared" si="211"/>
        <v>0</v>
      </c>
      <c r="J225" s="43" t="b">
        <f t="shared" si="211"/>
        <v>0</v>
      </c>
      <c r="K225" s="43" t="b">
        <f t="shared" si="211"/>
        <v>0</v>
      </c>
      <c r="L225" s="43" t="b">
        <f t="shared" si="211"/>
        <v>0</v>
      </c>
      <c r="M225" s="43" t="b">
        <f t="shared" si="211"/>
        <v>0</v>
      </c>
      <c r="N225" s="43" t="b">
        <f t="shared" si="211"/>
        <v>0</v>
      </c>
      <c r="P225" s="92">
        <f>COUNTIF(E225:N225,"Yes")</f>
        <v>0</v>
      </c>
      <c r="Q225" s="93" t="str">
        <f>IF(ISERROR(P225/T225),"%",P225/T225*100)</f>
        <v>%</v>
      </c>
      <c r="R225" s="93">
        <f>COUNTIF(E225:N225, "no")</f>
        <v>0</v>
      </c>
      <c r="S225" s="93" t="str">
        <f>IF(ISERROR(R225/T225),"%",R225/T225*100)</f>
        <v>%</v>
      </c>
      <c r="T225" s="93">
        <f>SUM(P225+R225)</f>
        <v>0</v>
      </c>
      <c r="U225" s="93">
        <f>Y225+Z225</f>
        <v>10</v>
      </c>
      <c r="V225" s="93">
        <f>COUNTIF(E225:N225,"NA")</f>
        <v>0</v>
      </c>
      <c r="W225" s="94">
        <f>P225+R225+U225+V225</f>
        <v>10</v>
      </c>
      <c r="X225" s="93"/>
      <c r="Y225" s="95">
        <f>COUNTIF(E225:N225,"FALSE")</f>
        <v>10</v>
      </c>
      <c r="Z225" s="95">
        <f>COUNTIF(E225:N225,"")</f>
        <v>0</v>
      </c>
      <c r="AA225" s="95" t="str">
        <f>IF(U225=W225,"No data", IF(V225=W225,"NA", IF(U225+V225=W225,"NA", Q225)))</f>
        <v>No data</v>
      </c>
    </row>
    <row r="226" spans="1:27" ht="30">
      <c r="A226" s="41"/>
      <c r="B226" s="37" t="s">
        <v>248</v>
      </c>
      <c r="C226" s="42" t="s">
        <v>223</v>
      </c>
      <c r="D226" s="41"/>
      <c r="E226" s="43" t="b">
        <f>IF(E224="No","NA", IF(E224="Yes",""))</f>
        <v>0</v>
      </c>
      <c r="F226" s="43" t="b">
        <f t="shared" ref="F226:N226" si="212">IF(F224="No","NA", IF(F224="Yes",""))</f>
        <v>0</v>
      </c>
      <c r="G226" s="43" t="b">
        <f t="shared" si="212"/>
        <v>0</v>
      </c>
      <c r="H226" s="43" t="b">
        <f t="shared" si="212"/>
        <v>0</v>
      </c>
      <c r="I226" s="43" t="b">
        <f t="shared" si="212"/>
        <v>0</v>
      </c>
      <c r="J226" s="43" t="b">
        <f t="shared" si="212"/>
        <v>0</v>
      </c>
      <c r="K226" s="43" t="b">
        <f t="shared" si="212"/>
        <v>0</v>
      </c>
      <c r="L226" s="43" t="b">
        <f t="shared" si="212"/>
        <v>0</v>
      </c>
      <c r="M226" s="43" t="b">
        <f t="shared" si="212"/>
        <v>0</v>
      </c>
      <c r="N226" s="43" t="b">
        <f t="shared" si="212"/>
        <v>0</v>
      </c>
    </row>
    <row r="227" spans="1:27" ht="60">
      <c r="A227" s="41"/>
      <c r="B227" s="37" t="s">
        <v>249</v>
      </c>
      <c r="C227" s="42" t="s">
        <v>250</v>
      </c>
      <c r="D227" s="41"/>
      <c r="E227" s="43"/>
      <c r="F227" s="43"/>
      <c r="G227" s="43"/>
      <c r="H227" s="43"/>
      <c r="I227" s="43"/>
      <c r="J227" s="43"/>
      <c r="K227" s="43"/>
      <c r="L227" s="43"/>
      <c r="M227" s="43"/>
      <c r="N227" s="24"/>
      <c r="P227" s="92">
        <f t="shared" ref="P227:P232" si="213">COUNTIF(E227:N227,"Yes")</f>
        <v>0</v>
      </c>
      <c r="Q227" s="93" t="str">
        <f t="shared" ref="Q227:Q236" si="214">IF(ISERROR(P227/T227),"%",P227/T227*100)</f>
        <v>%</v>
      </c>
      <c r="R227" s="93">
        <f t="shared" ref="R227:R232" si="215">COUNTIF(E227:N227, "no")</f>
        <v>0</v>
      </c>
      <c r="S227" s="93" t="str">
        <f t="shared" ref="S227:S236" si="216">IF(ISERROR(R227/T227),"%",R227/T227*100)</f>
        <v>%</v>
      </c>
      <c r="T227" s="93">
        <f t="shared" ref="T227:T236" si="217">SUM(P227+R227)</f>
        <v>0</v>
      </c>
      <c r="U227" s="93">
        <f t="shared" ref="U227:U236" si="218">Y227+Z227</f>
        <v>10</v>
      </c>
      <c r="V227" s="93">
        <f t="shared" ref="V227:V236" si="219">COUNTIF(E227:N227,"NA")</f>
        <v>0</v>
      </c>
      <c r="W227" s="94">
        <f t="shared" ref="W227:W236" si="220">P227+R227+U227+V227</f>
        <v>10</v>
      </c>
      <c r="X227" s="93"/>
      <c r="Y227" s="95">
        <f t="shared" ref="Y227:Y236" si="221">COUNTIF(E227:N227,"FALSE")</f>
        <v>0</v>
      </c>
      <c r="Z227" s="95">
        <f t="shared" ref="Z227:Z236" si="222">COUNTIF(E227:N227,"")</f>
        <v>10</v>
      </c>
      <c r="AA227" s="95" t="str">
        <f t="shared" ref="AA227:AA236" si="223">IF(U227=W227,"No data", IF(V227=W227,"NA", IF(U227+V227=W227,"NA", Q227)))</f>
        <v>No data</v>
      </c>
    </row>
    <row r="228" spans="1:27">
      <c r="A228" s="99"/>
      <c r="B228" s="108" t="s">
        <v>251</v>
      </c>
      <c r="C228" s="109" t="s">
        <v>252</v>
      </c>
      <c r="D228" s="42" t="s">
        <v>253</v>
      </c>
      <c r="E228" s="43" t="b">
        <f>IF(E227="No","NA", IF(E227="Yes",""))</f>
        <v>0</v>
      </c>
      <c r="F228" s="43" t="b">
        <f t="shared" ref="F228:N228" si="224">IF(F227="No","NA", IF(F227="Yes",""))</f>
        <v>0</v>
      </c>
      <c r="G228" s="43" t="b">
        <f t="shared" si="224"/>
        <v>0</v>
      </c>
      <c r="H228" s="43" t="b">
        <f t="shared" si="224"/>
        <v>0</v>
      </c>
      <c r="I228" s="43" t="b">
        <f t="shared" si="224"/>
        <v>0</v>
      </c>
      <c r="J228" s="43" t="b">
        <f t="shared" si="224"/>
        <v>0</v>
      </c>
      <c r="K228" s="43" t="b">
        <f t="shared" si="224"/>
        <v>0</v>
      </c>
      <c r="L228" s="43" t="b">
        <f t="shared" si="224"/>
        <v>0</v>
      </c>
      <c r="M228" s="43" t="b">
        <f t="shared" si="224"/>
        <v>0</v>
      </c>
      <c r="N228" s="43" t="b">
        <f t="shared" si="224"/>
        <v>0</v>
      </c>
      <c r="P228" s="92">
        <f t="shared" si="213"/>
        <v>0</v>
      </c>
      <c r="Q228" s="93" t="str">
        <f t="shared" si="214"/>
        <v>%</v>
      </c>
      <c r="R228" s="93">
        <f t="shared" si="215"/>
        <v>0</v>
      </c>
      <c r="S228" s="93" t="str">
        <f t="shared" si="216"/>
        <v>%</v>
      </c>
      <c r="T228" s="93">
        <f t="shared" si="217"/>
        <v>0</v>
      </c>
      <c r="U228" s="93">
        <f t="shared" si="218"/>
        <v>10</v>
      </c>
      <c r="V228" s="93">
        <f t="shared" si="219"/>
        <v>0</v>
      </c>
      <c r="W228" s="94">
        <f t="shared" si="220"/>
        <v>10</v>
      </c>
      <c r="X228" s="93"/>
      <c r="Y228" s="95">
        <f t="shared" si="221"/>
        <v>10</v>
      </c>
      <c r="Z228" s="95">
        <f t="shared" si="222"/>
        <v>0</v>
      </c>
      <c r="AA228" s="95" t="str">
        <f t="shared" si="223"/>
        <v>No data</v>
      </c>
    </row>
    <row r="229" spans="1:27">
      <c r="A229" s="99"/>
      <c r="B229" s="108"/>
      <c r="C229" s="109"/>
      <c r="D229" s="42" t="s">
        <v>254</v>
      </c>
      <c r="E229" s="43" t="b">
        <f>IF(E227="No","NA", IF(E227="Yes",""))</f>
        <v>0</v>
      </c>
      <c r="F229" s="43" t="b">
        <f t="shared" ref="F229:N229" si="225">IF(F227="No","NA", IF(F227="Yes",""))</f>
        <v>0</v>
      </c>
      <c r="G229" s="43" t="b">
        <f t="shared" si="225"/>
        <v>0</v>
      </c>
      <c r="H229" s="43" t="b">
        <f t="shared" si="225"/>
        <v>0</v>
      </c>
      <c r="I229" s="43" t="b">
        <f t="shared" si="225"/>
        <v>0</v>
      </c>
      <c r="J229" s="43" t="b">
        <f t="shared" si="225"/>
        <v>0</v>
      </c>
      <c r="K229" s="43" t="b">
        <f t="shared" si="225"/>
        <v>0</v>
      </c>
      <c r="L229" s="43" t="b">
        <f t="shared" si="225"/>
        <v>0</v>
      </c>
      <c r="M229" s="43" t="b">
        <f t="shared" si="225"/>
        <v>0</v>
      </c>
      <c r="N229" s="43" t="b">
        <f t="shared" si="225"/>
        <v>0</v>
      </c>
      <c r="P229" s="92">
        <f t="shared" si="213"/>
        <v>0</v>
      </c>
      <c r="Q229" s="93" t="str">
        <f t="shared" si="214"/>
        <v>%</v>
      </c>
      <c r="R229" s="93">
        <f t="shared" si="215"/>
        <v>0</v>
      </c>
      <c r="S229" s="93" t="str">
        <f t="shared" si="216"/>
        <v>%</v>
      </c>
      <c r="T229" s="93">
        <f t="shared" si="217"/>
        <v>0</v>
      </c>
      <c r="U229" s="93">
        <f t="shared" si="218"/>
        <v>10</v>
      </c>
      <c r="V229" s="93">
        <f t="shared" si="219"/>
        <v>0</v>
      </c>
      <c r="W229" s="94">
        <f t="shared" si="220"/>
        <v>10</v>
      </c>
      <c r="X229" s="93"/>
      <c r="Y229" s="95">
        <f t="shared" si="221"/>
        <v>10</v>
      </c>
      <c r="Z229" s="95">
        <f t="shared" si="222"/>
        <v>0</v>
      </c>
      <c r="AA229" s="95" t="str">
        <f t="shared" si="223"/>
        <v>No data</v>
      </c>
    </row>
    <row r="230" spans="1:27">
      <c r="A230" s="99"/>
      <c r="B230" s="108"/>
      <c r="C230" s="109"/>
      <c r="D230" s="42" t="s">
        <v>255</v>
      </c>
      <c r="E230" s="43" t="b">
        <f>IF(E227="No","NA", IF(E227="Yes",""))</f>
        <v>0</v>
      </c>
      <c r="F230" s="43" t="b">
        <f t="shared" ref="F230:N230" si="226">IF(F227="No","NA", IF(F227="Yes",""))</f>
        <v>0</v>
      </c>
      <c r="G230" s="43" t="b">
        <f t="shared" si="226"/>
        <v>0</v>
      </c>
      <c r="H230" s="43" t="b">
        <f t="shared" si="226"/>
        <v>0</v>
      </c>
      <c r="I230" s="43" t="b">
        <f t="shared" si="226"/>
        <v>0</v>
      </c>
      <c r="J230" s="43" t="b">
        <f t="shared" si="226"/>
        <v>0</v>
      </c>
      <c r="K230" s="43" t="b">
        <f t="shared" si="226"/>
        <v>0</v>
      </c>
      <c r="L230" s="43" t="b">
        <f t="shared" si="226"/>
        <v>0</v>
      </c>
      <c r="M230" s="43" t="b">
        <f t="shared" si="226"/>
        <v>0</v>
      </c>
      <c r="N230" s="43" t="b">
        <f t="shared" si="226"/>
        <v>0</v>
      </c>
      <c r="P230" s="92">
        <f t="shared" si="213"/>
        <v>0</v>
      </c>
      <c r="Q230" s="93" t="str">
        <f t="shared" si="214"/>
        <v>%</v>
      </c>
      <c r="R230" s="93">
        <f t="shared" si="215"/>
        <v>0</v>
      </c>
      <c r="S230" s="93" t="str">
        <f t="shared" si="216"/>
        <v>%</v>
      </c>
      <c r="T230" s="93">
        <f t="shared" si="217"/>
        <v>0</v>
      </c>
      <c r="U230" s="93">
        <f t="shared" si="218"/>
        <v>10</v>
      </c>
      <c r="V230" s="93">
        <f t="shared" si="219"/>
        <v>0</v>
      </c>
      <c r="W230" s="94">
        <f t="shared" si="220"/>
        <v>10</v>
      </c>
      <c r="X230" s="93"/>
      <c r="Y230" s="95">
        <f t="shared" si="221"/>
        <v>10</v>
      </c>
      <c r="Z230" s="95">
        <f t="shared" si="222"/>
        <v>0</v>
      </c>
      <c r="AA230" s="95" t="str">
        <f t="shared" si="223"/>
        <v>No data</v>
      </c>
    </row>
    <row r="231" spans="1:27">
      <c r="A231" s="99"/>
      <c r="B231" s="108"/>
      <c r="C231" s="109"/>
      <c r="D231" s="42" t="s">
        <v>54</v>
      </c>
      <c r="E231" s="43" t="b">
        <f>IF(E227="No","NA", IF(E227="Yes",""))</f>
        <v>0</v>
      </c>
      <c r="F231" s="43" t="b">
        <f t="shared" ref="F231:N231" si="227">IF(F227="No","NA", IF(F227="Yes",""))</f>
        <v>0</v>
      </c>
      <c r="G231" s="43" t="b">
        <f t="shared" si="227"/>
        <v>0</v>
      </c>
      <c r="H231" s="43" t="b">
        <f t="shared" si="227"/>
        <v>0</v>
      </c>
      <c r="I231" s="43" t="b">
        <f t="shared" si="227"/>
        <v>0</v>
      </c>
      <c r="J231" s="43" t="b">
        <f t="shared" si="227"/>
        <v>0</v>
      </c>
      <c r="K231" s="43" t="b">
        <f t="shared" si="227"/>
        <v>0</v>
      </c>
      <c r="L231" s="43" t="b">
        <f t="shared" si="227"/>
        <v>0</v>
      </c>
      <c r="M231" s="43" t="b">
        <f t="shared" si="227"/>
        <v>0</v>
      </c>
      <c r="N231" s="43" t="b">
        <f t="shared" si="227"/>
        <v>0</v>
      </c>
      <c r="P231" s="92">
        <f t="shared" si="213"/>
        <v>0</v>
      </c>
      <c r="Q231" s="93" t="str">
        <f t="shared" si="214"/>
        <v>%</v>
      </c>
      <c r="R231" s="93">
        <f t="shared" si="215"/>
        <v>0</v>
      </c>
      <c r="S231" s="93" t="str">
        <f t="shared" si="216"/>
        <v>%</v>
      </c>
      <c r="T231" s="93">
        <f t="shared" si="217"/>
        <v>0</v>
      </c>
      <c r="U231" s="93">
        <f t="shared" si="218"/>
        <v>10</v>
      </c>
      <c r="V231" s="93">
        <f t="shared" si="219"/>
        <v>0</v>
      </c>
      <c r="W231" s="94">
        <f t="shared" si="220"/>
        <v>10</v>
      </c>
      <c r="X231" s="93"/>
      <c r="Y231" s="95">
        <f t="shared" si="221"/>
        <v>10</v>
      </c>
      <c r="Z231" s="95">
        <f t="shared" si="222"/>
        <v>0</v>
      </c>
      <c r="AA231" s="95" t="str">
        <f t="shared" si="223"/>
        <v>No data</v>
      </c>
    </row>
    <row r="232" spans="1:27" ht="30">
      <c r="A232" s="42"/>
      <c r="B232" s="37" t="s">
        <v>256</v>
      </c>
      <c r="C232" s="42" t="s">
        <v>257</v>
      </c>
      <c r="D232" s="41"/>
      <c r="E232" s="43"/>
      <c r="F232" s="43"/>
      <c r="G232" s="43"/>
      <c r="H232" s="43"/>
      <c r="I232" s="43"/>
      <c r="J232" s="43"/>
      <c r="K232" s="43"/>
      <c r="L232" s="43"/>
      <c r="M232" s="43"/>
      <c r="N232" s="24"/>
      <c r="P232" s="92">
        <f t="shared" si="213"/>
        <v>0</v>
      </c>
      <c r="Q232" s="93" t="str">
        <f t="shared" si="214"/>
        <v>%</v>
      </c>
      <c r="R232" s="93">
        <f t="shared" si="215"/>
        <v>0</v>
      </c>
      <c r="S232" s="93" t="str">
        <f t="shared" si="216"/>
        <v>%</v>
      </c>
      <c r="T232" s="93">
        <f t="shared" si="217"/>
        <v>0</v>
      </c>
      <c r="U232" s="93">
        <f t="shared" si="218"/>
        <v>10</v>
      </c>
      <c r="V232" s="93">
        <f t="shared" si="219"/>
        <v>0</v>
      </c>
      <c r="W232" s="94">
        <f t="shared" si="220"/>
        <v>10</v>
      </c>
      <c r="X232" s="93"/>
      <c r="Y232" s="95">
        <f t="shared" si="221"/>
        <v>0</v>
      </c>
      <c r="Z232" s="95">
        <f t="shared" si="222"/>
        <v>10</v>
      </c>
      <c r="AA232" s="95" t="str">
        <f t="shared" si="223"/>
        <v>No data</v>
      </c>
    </row>
    <row r="233" spans="1:27" ht="30">
      <c r="A233" s="42"/>
      <c r="B233" s="37" t="s">
        <v>258</v>
      </c>
      <c r="C233" s="42" t="s">
        <v>259</v>
      </c>
      <c r="D233" s="41"/>
      <c r="E233" s="43"/>
      <c r="F233" s="43"/>
      <c r="G233" s="43"/>
      <c r="H233" s="43"/>
      <c r="I233" s="43"/>
      <c r="J233" s="43"/>
      <c r="K233" s="43"/>
      <c r="L233" s="43"/>
      <c r="M233" s="43"/>
      <c r="N233" s="43"/>
      <c r="P233" s="92">
        <f>COUNTIF(E233:N233,"Within 12 hours of admission")</f>
        <v>0</v>
      </c>
      <c r="Q233" s="93" t="str">
        <f t="shared" si="214"/>
        <v>%</v>
      </c>
      <c r="R233" s="93">
        <f>COUNTIF(E233:N233, "More than 12 hours following admission/Not reviewed")</f>
        <v>0</v>
      </c>
      <c r="S233" s="93" t="str">
        <f t="shared" si="216"/>
        <v>%</v>
      </c>
      <c r="T233" s="93">
        <f t="shared" si="217"/>
        <v>0</v>
      </c>
      <c r="U233" s="93">
        <f t="shared" si="218"/>
        <v>10</v>
      </c>
      <c r="V233" s="93">
        <f t="shared" si="219"/>
        <v>0</v>
      </c>
      <c r="W233" s="94">
        <f t="shared" si="220"/>
        <v>10</v>
      </c>
      <c r="X233" s="93"/>
      <c r="Y233" s="95">
        <f t="shared" si="221"/>
        <v>0</v>
      </c>
      <c r="Z233" s="95">
        <f t="shared" si="222"/>
        <v>10</v>
      </c>
      <c r="AA233" s="95" t="str">
        <f t="shared" si="223"/>
        <v>No data</v>
      </c>
    </row>
    <row r="234" spans="1:27" ht="30">
      <c r="A234" s="41"/>
      <c r="B234" s="37" t="s">
        <v>266</v>
      </c>
      <c r="C234" s="42" t="s">
        <v>267</v>
      </c>
      <c r="D234" s="41"/>
      <c r="E234" s="43"/>
      <c r="F234" s="43"/>
      <c r="G234" s="43"/>
      <c r="H234" s="43"/>
      <c r="I234" s="43"/>
      <c r="J234" s="43"/>
      <c r="K234" s="43"/>
      <c r="L234" s="43"/>
      <c r="M234" s="43"/>
      <c r="N234" s="24"/>
      <c r="P234" s="92">
        <f>COUNTIF(E234:N234,"Yes")</f>
        <v>0</v>
      </c>
      <c r="Q234" s="93" t="str">
        <f t="shared" si="214"/>
        <v>%</v>
      </c>
      <c r="R234" s="93">
        <f>COUNTIF(E234:N234, "no")</f>
        <v>0</v>
      </c>
      <c r="S234" s="93" t="str">
        <f t="shared" si="216"/>
        <v>%</v>
      </c>
      <c r="T234" s="93">
        <f t="shared" si="217"/>
        <v>0</v>
      </c>
      <c r="U234" s="93">
        <f t="shared" si="218"/>
        <v>10</v>
      </c>
      <c r="V234" s="93">
        <f t="shared" si="219"/>
        <v>0</v>
      </c>
      <c r="W234" s="94">
        <f t="shared" si="220"/>
        <v>10</v>
      </c>
      <c r="X234" s="93"/>
      <c r="Y234" s="95">
        <f t="shared" si="221"/>
        <v>0</v>
      </c>
      <c r="Z234" s="95">
        <f t="shared" si="222"/>
        <v>10</v>
      </c>
      <c r="AA234" s="95" t="str">
        <f t="shared" si="223"/>
        <v>No data</v>
      </c>
    </row>
    <row r="235" spans="1:27" ht="60" customHeight="1">
      <c r="A235" s="41"/>
      <c r="B235" s="37" t="s">
        <v>268</v>
      </c>
      <c r="C235" s="42" t="s">
        <v>269</v>
      </c>
      <c r="D235" s="41"/>
      <c r="E235" s="43"/>
      <c r="F235" s="43"/>
      <c r="G235" s="43"/>
      <c r="H235" s="43"/>
      <c r="I235" s="43"/>
      <c r="J235" s="43"/>
      <c r="K235" s="43"/>
      <c r="L235" s="43"/>
      <c r="M235" s="43"/>
      <c r="N235" s="43"/>
      <c r="P235" s="92">
        <f>COUNTIF(E235:N235,"Yes")</f>
        <v>0</v>
      </c>
      <c r="Q235" s="93" t="str">
        <f t="shared" si="214"/>
        <v>%</v>
      </c>
      <c r="R235" s="93">
        <f>COUNTIF(E235:N235, "no")</f>
        <v>0</v>
      </c>
      <c r="S235" s="93" t="str">
        <f t="shared" si="216"/>
        <v>%</v>
      </c>
      <c r="T235" s="93">
        <f t="shared" si="217"/>
        <v>0</v>
      </c>
      <c r="U235" s="93">
        <f t="shared" si="218"/>
        <v>10</v>
      </c>
      <c r="V235" s="93">
        <f t="shared" si="219"/>
        <v>0</v>
      </c>
      <c r="W235" s="94">
        <f t="shared" si="220"/>
        <v>10</v>
      </c>
      <c r="X235" s="93"/>
      <c r="Y235" s="95">
        <f t="shared" si="221"/>
        <v>0</v>
      </c>
      <c r="Z235" s="95">
        <f t="shared" si="222"/>
        <v>10</v>
      </c>
      <c r="AA235" s="95" t="str">
        <f t="shared" si="223"/>
        <v>No data</v>
      </c>
    </row>
    <row r="236" spans="1:27" ht="30" customHeight="1">
      <c r="A236" s="41"/>
      <c r="B236" s="37" t="s">
        <v>270</v>
      </c>
      <c r="C236" s="42" t="s">
        <v>271</v>
      </c>
      <c r="D236" s="41"/>
      <c r="E236" s="43"/>
      <c r="F236" s="43"/>
      <c r="G236" s="43"/>
      <c r="H236" s="43"/>
      <c r="I236" s="43"/>
      <c r="J236" s="43"/>
      <c r="K236" s="43"/>
      <c r="L236" s="43"/>
      <c r="M236" s="43"/>
      <c r="N236" s="24"/>
      <c r="P236" s="92">
        <f>COUNTIF(E236:N236,"Yes")</f>
        <v>0</v>
      </c>
      <c r="Q236" s="93" t="str">
        <f t="shared" si="214"/>
        <v>%</v>
      </c>
      <c r="R236" s="93">
        <f>COUNTIF(E236:N236, "no")</f>
        <v>0</v>
      </c>
      <c r="S236" s="93" t="str">
        <f t="shared" si="216"/>
        <v>%</v>
      </c>
      <c r="T236" s="93">
        <f t="shared" si="217"/>
        <v>0</v>
      </c>
      <c r="U236" s="93">
        <f t="shared" si="218"/>
        <v>10</v>
      </c>
      <c r="V236" s="93">
        <f t="shared" si="219"/>
        <v>0</v>
      </c>
      <c r="W236" s="94">
        <f t="shared" si="220"/>
        <v>10</v>
      </c>
      <c r="X236" s="93"/>
      <c r="Y236" s="95">
        <f t="shared" si="221"/>
        <v>0</v>
      </c>
      <c r="Z236" s="95">
        <f t="shared" si="222"/>
        <v>10</v>
      </c>
      <c r="AA236" s="95" t="str">
        <f t="shared" si="223"/>
        <v>No data</v>
      </c>
    </row>
    <row r="237" spans="1:27">
      <c r="A237" s="41"/>
      <c r="B237" s="37" t="s">
        <v>272</v>
      </c>
      <c r="C237" s="42" t="s">
        <v>273</v>
      </c>
      <c r="D237" s="41"/>
      <c r="E237" s="55"/>
      <c r="F237" s="55"/>
      <c r="G237" s="55"/>
      <c r="H237" s="55"/>
      <c r="I237" s="55"/>
      <c r="J237" s="55"/>
      <c r="K237" s="55"/>
      <c r="L237" s="55"/>
      <c r="M237" s="55"/>
      <c r="N237" s="55"/>
    </row>
    <row r="238" spans="1:27" ht="45" customHeight="1">
      <c r="A238" s="41"/>
      <c r="B238" s="37" t="s">
        <v>278</v>
      </c>
      <c r="C238" s="42" t="s">
        <v>279</v>
      </c>
      <c r="D238" s="41"/>
      <c r="E238" s="43"/>
      <c r="F238" s="43"/>
      <c r="G238" s="43"/>
      <c r="H238" s="43"/>
      <c r="I238" s="43"/>
      <c r="J238" s="43"/>
      <c r="K238" s="43"/>
      <c r="L238" s="43"/>
      <c r="M238" s="43"/>
      <c r="N238" s="24"/>
      <c r="P238" s="92">
        <f>COUNTIF(E238:N238,"Yes")</f>
        <v>0</v>
      </c>
      <c r="Q238" s="93" t="str">
        <f>IF(ISERROR(P238/T238),"%",P238/T238*100)</f>
        <v>%</v>
      </c>
      <c r="R238" s="93">
        <f>COUNTIF(E238:N238, "no")</f>
        <v>0</v>
      </c>
      <c r="S238" s="93" t="str">
        <f>IF(ISERROR(R238/T238),"%",R238/T238*100)</f>
        <v>%</v>
      </c>
      <c r="T238" s="93">
        <f>SUM(P238+R238)</f>
        <v>0</v>
      </c>
      <c r="U238" s="93">
        <f>Y238+Z238</f>
        <v>10</v>
      </c>
      <c r="V238" s="93">
        <f>COUNTIF(E238:N238,"NA")</f>
        <v>0</v>
      </c>
      <c r="W238" s="94">
        <f>P238+R238+U238+V238</f>
        <v>10</v>
      </c>
      <c r="X238" s="93"/>
      <c r="Y238" s="95">
        <f>COUNTIF(E238:N238,"FALSE")</f>
        <v>0</v>
      </c>
      <c r="Z238" s="95">
        <f>COUNTIF(E238:N238,"")</f>
        <v>10</v>
      </c>
      <c r="AA238" s="95" t="str">
        <f>IF(U238=W238,"No data", IF(V238=W238,"NA", IF(U238+V238=W238,"NA", Q238)))</f>
        <v>No data</v>
      </c>
    </row>
    <row r="239" spans="1:27" ht="30">
      <c r="A239" s="41"/>
      <c r="B239" s="37" t="s">
        <v>280</v>
      </c>
      <c r="C239" s="42" t="s">
        <v>281</v>
      </c>
      <c r="D239" s="41"/>
      <c r="E239" s="43"/>
      <c r="F239" s="43"/>
      <c r="G239" s="43"/>
      <c r="H239" s="43"/>
      <c r="I239" s="43"/>
      <c r="J239" s="43"/>
      <c r="K239" s="43"/>
      <c r="L239" s="43"/>
      <c r="M239" s="43"/>
      <c r="N239" s="43"/>
    </row>
    <row r="240" spans="1:27" ht="45" customHeight="1">
      <c r="A240" s="41"/>
      <c r="B240" s="37" t="s">
        <v>282</v>
      </c>
      <c r="C240" s="42" t="s">
        <v>283</v>
      </c>
      <c r="D240" s="41"/>
      <c r="E240" s="43"/>
      <c r="F240" s="43"/>
      <c r="G240" s="43"/>
      <c r="H240" s="43"/>
      <c r="I240" s="43"/>
      <c r="J240" s="43"/>
      <c r="K240" s="43"/>
      <c r="L240" s="43"/>
      <c r="M240" s="43"/>
      <c r="N240" s="24"/>
      <c r="P240" s="92">
        <f>COUNTIF(E240:N240,"Yes")</f>
        <v>0</v>
      </c>
      <c r="Q240" s="93" t="str">
        <f>IF(ISERROR(P240/T240),"%",P240/T240*100)</f>
        <v>%</v>
      </c>
      <c r="R240" s="93">
        <f>COUNTIF(E240:N240, "no")</f>
        <v>0</v>
      </c>
      <c r="S240" s="93" t="str">
        <f>IF(ISERROR(R240/T240),"%",R240/T240*100)</f>
        <v>%</v>
      </c>
      <c r="T240" s="93">
        <f>SUM(P240+R240)</f>
        <v>0</v>
      </c>
      <c r="U240" s="93">
        <f>Y240+Z240</f>
        <v>10</v>
      </c>
      <c r="V240" s="93">
        <f>COUNTIF(E240:N240,"NA")</f>
        <v>0</v>
      </c>
      <c r="W240" s="94">
        <f>P240+R240+U240+V240</f>
        <v>10</v>
      </c>
      <c r="X240" s="93"/>
      <c r="Y240" s="95">
        <f>COUNTIF(E240:N240,"FALSE")</f>
        <v>0</v>
      </c>
      <c r="Z240" s="95">
        <f>COUNTIF(E240:N240,"")</f>
        <v>10</v>
      </c>
      <c r="AA240" s="95" t="str">
        <f>IF(U240=W240,"No data", IF(V240=W240,"NA", IF(U240+V240=W240,"NA", Q240)))</f>
        <v>No data</v>
      </c>
    </row>
    <row r="241" spans="1:27" ht="30">
      <c r="A241" s="41"/>
      <c r="B241" s="37" t="s">
        <v>284</v>
      </c>
      <c r="C241" s="42" t="s">
        <v>285</v>
      </c>
      <c r="D241" s="41"/>
      <c r="E241" s="55"/>
      <c r="F241" s="55"/>
      <c r="G241" s="55"/>
      <c r="H241" s="55"/>
      <c r="I241" s="55"/>
      <c r="J241" s="55"/>
      <c r="K241" s="55"/>
      <c r="L241" s="55"/>
      <c r="M241" s="55"/>
      <c r="N241" s="55"/>
    </row>
    <row r="242" spans="1:27">
      <c r="A242" s="106" t="s">
        <v>286</v>
      </c>
      <c r="B242" s="106"/>
      <c r="C242" s="106"/>
      <c r="D242" s="106"/>
      <c r="E242" s="106"/>
      <c r="F242" s="106"/>
      <c r="G242" s="106"/>
      <c r="H242" s="106"/>
      <c r="I242" s="106"/>
      <c r="J242" s="106"/>
      <c r="K242" s="106"/>
      <c r="L242" s="106"/>
      <c r="M242" s="106"/>
      <c r="N242" s="106"/>
    </row>
    <row r="243" spans="1:27" ht="30">
      <c r="A243" s="39"/>
      <c r="B243" s="37" t="s">
        <v>453</v>
      </c>
      <c r="C243" s="79" t="s">
        <v>455</v>
      </c>
      <c r="D243" s="41"/>
      <c r="E243" s="80"/>
      <c r="F243" s="80"/>
      <c r="G243" s="80"/>
      <c r="H243" s="80"/>
      <c r="I243" s="80"/>
      <c r="J243" s="80"/>
      <c r="K243" s="80"/>
      <c r="L243" s="80"/>
      <c r="M243" s="80"/>
      <c r="N243" s="83"/>
      <c r="P243" s="92">
        <f t="shared" ref="P243:P263" si="228">COUNTIF(E243:N243,"Yes")</f>
        <v>0</v>
      </c>
      <c r="Q243" s="93" t="str">
        <f t="shared" ref="Q243:Q263" si="229">IF(ISERROR(P243/T243),"%",P243/T243*100)</f>
        <v>%</v>
      </c>
      <c r="R243" s="93">
        <f t="shared" ref="R243:R263" si="230">COUNTIF(E243:N243, "no")</f>
        <v>0</v>
      </c>
      <c r="S243" s="93" t="str">
        <f t="shared" ref="S243:S263" si="231">IF(ISERROR(R243/T243),"%",R243/T243*100)</f>
        <v>%</v>
      </c>
      <c r="T243" s="93">
        <f t="shared" ref="T243:T263" si="232">SUM(P243+R243)</f>
        <v>0</v>
      </c>
      <c r="U243" s="93">
        <f t="shared" ref="U243:U263" si="233">Y243+Z243</f>
        <v>10</v>
      </c>
      <c r="V243" s="93">
        <f t="shared" ref="V243:V263" si="234">COUNTIF(E243:N243,"NA")</f>
        <v>0</v>
      </c>
      <c r="W243" s="94">
        <f t="shared" ref="W243:W263" si="235">P243+R243+U243+V243</f>
        <v>10</v>
      </c>
      <c r="X243" s="93"/>
      <c r="Y243" s="95">
        <f t="shared" ref="Y243:Y263" si="236">COUNTIF(E243:N243,"FALSE")</f>
        <v>0</v>
      </c>
      <c r="Z243" s="95">
        <f t="shared" ref="Z243:Z263" si="237">COUNTIF(E243:N243,"")</f>
        <v>10</v>
      </c>
      <c r="AA243" s="95" t="str">
        <f t="shared" ref="AA243:AA263" si="238">IF(U243=W243,"No data", IF(V243=W243,"NA", IF(U243+V243=W243,"NA", Q243)))</f>
        <v>No data</v>
      </c>
    </row>
    <row r="244" spans="1:27" ht="15" customHeight="1">
      <c r="A244" s="99"/>
      <c r="B244" s="108" t="s">
        <v>454</v>
      </c>
      <c r="C244" s="124" t="s">
        <v>456</v>
      </c>
      <c r="D244" s="42" t="s">
        <v>287</v>
      </c>
      <c r="E244" s="43" t="b">
        <f>IF(E243="No","NA", IF(E243="Yes",""))</f>
        <v>0</v>
      </c>
      <c r="F244" s="43" t="b">
        <f t="shared" ref="F244:M244" si="239">IF(F243="No","NA", IF(F243="Yes",""))</f>
        <v>0</v>
      </c>
      <c r="G244" s="43" t="b">
        <f t="shared" si="239"/>
        <v>0</v>
      </c>
      <c r="H244" s="43" t="b">
        <f t="shared" si="239"/>
        <v>0</v>
      </c>
      <c r="I244" s="43" t="b">
        <f t="shared" si="239"/>
        <v>0</v>
      </c>
      <c r="J244" s="43" t="b">
        <f t="shared" si="239"/>
        <v>0</v>
      </c>
      <c r="K244" s="43" t="b">
        <f t="shared" si="239"/>
        <v>0</v>
      </c>
      <c r="L244" s="43" t="b">
        <f t="shared" si="239"/>
        <v>0</v>
      </c>
      <c r="M244" s="43" t="b">
        <f t="shared" si="239"/>
        <v>0</v>
      </c>
      <c r="N244" s="43" t="b">
        <f t="shared" ref="N244" si="240">IF(N243="No","NA", IF(N243="Yes",""))</f>
        <v>0</v>
      </c>
      <c r="P244" s="92">
        <f t="shared" si="228"/>
        <v>0</v>
      </c>
      <c r="Q244" s="93" t="str">
        <f t="shared" si="229"/>
        <v>%</v>
      </c>
      <c r="R244" s="93">
        <f t="shared" si="230"/>
        <v>0</v>
      </c>
      <c r="S244" s="93" t="str">
        <f t="shared" si="231"/>
        <v>%</v>
      </c>
      <c r="T244" s="93">
        <f t="shared" si="232"/>
        <v>0</v>
      </c>
      <c r="U244" s="93">
        <f t="shared" si="233"/>
        <v>10</v>
      </c>
      <c r="V244" s="93">
        <f t="shared" si="234"/>
        <v>0</v>
      </c>
      <c r="W244" s="94">
        <f t="shared" si="235"/>
        <v>10</v>
      </c>
      <c r="X244" s="93"/>
      <c r="Y244" s="95">
        <f t="shared" si="236"/>
        <v>10</v>
      </c>
      <c r="Z244" s="95">
        <f t="shared" si="237"/>
        <v>0</v>
      </c>
      <c r="AA244" s="95" t="str">
        <f t="shared" si="238"/>
        <v>No data</v>
      </c>
    </row>
    <row r="245" spans="1:27">
      <c r="A245" s="99"/>
      <c r="B245" s="108"/>
      <c r="C245" s="109"/>
      <c r="D245" s="42" t="s">
        <v>288</v>
      </c>
      <c r="E245" s="43" t="b">
        <f>IF(E243="No","NA", IF(E243="Yes",""))</f>
        <v>0</v>
      </c>
      <c r="F245" s="43" t="b">
        <f t="shared" ref="F245:M245" si="241">IF(F243="No","NA", IF(F243="Yes",""))</f>
        <v>0</v>
      </c>
      <c r="G245" s="43" t="b">
        <f t="shared" si="241"/>
        <v>0</v>
      </c>
      <c r="H245" s="43" t="b">
        <f t="shared" si="241"/>
        <v>0</v>
      </c>
      <c r="I245" s="43" t="b">
        <f t="shared" si="241"/>
        <v>0</v>
      </c>
      <c r="J245" s="43" t="b">
        <f t="shared" si="241"/>
        <v>0</v>
      </c>
      <c r="K245" s="43" t="b">
        <f t="shared" si="241"/>
        <v>0</v>
      </c>
      <c r="L245" s="43" t="b">
        <f t="shared" si="241"/>
        <v>0</v>
      </c>
      <c r="M245" s="43" t="b">
        <f t="shared" si="241"/>
        <v>0</v>
      </c>
      <c r="N245" s="43" t="b">
        <f t="shared" ref="N245" si="242">IF(N243="No","NA", IF(N243="Yes",""))</f>
        <v>0</v>
      </c>
      <c r="P245" s="92">
        <f t="shared" si="228"/>
        <v>0</v>
      </c>
      <c r="Q245" s="93" t="str">
        <f t="shared" si="229"/>
        <v>%</v>
      </c>
      <c r="R245" s="93">
        <f t="shared" si="230"/>
        <v>0</v>
      </c>
      <c r="S245" s="93" t="str">
        <f t="shared" si="231"/>
        <v>%</v>
      </c>
      <c r="T245" s="93">
        <f t="shared" si="232"/>
        <v>0</v>
      </c>
      <c r="U245" s="93">
        <f t="shared" si="233"/>
        <v>10</v>
      </c>
      <c r="V245" s="93">
        <f t="shared" si="234"/>
        <v>0</v>
      </c>
      <c r="W245" s="94">
        <f t="shared" si="235"/>
        <v>10</v>
      </c>
      <c r="X245" s="93"/>
      <c r="Y245" s="95">
        <f t="shared" si="236"/>
        <v>10</v>
      </c>
      <c r="Z245" s="95">
        <f t="shared" si="237"/>
        <v>0</v>
      </c>
      <c r="AA245" s="95" t="str">
        <f t="shared" si="238"/>
        <v>No data</v>
      </c>
    </row>
    <row r="246" spans="1:27">
      <c r="A246" s="99"/>
      <c r="B246" s="108"/>
      <c r="C246" s="109"/>
      <c r="D246" s="42" t="s">
        <v>289</v>
      </c>
      <c r="E246" s="43" t="b">
        <f>IF(E243="No","NA", IF(E243="Yes",""))</f>
        <v>0</v>
      </c>
      <c r="F246" s="43" t="b">
        <f t="shared" ref="F246:M246" si="243">IF(F243="No","NA", IF(F243="Yes",""))</f>
        <v>0</v>
      </c>
      <c r="G246" s="43" t="b">
        <f t="shared" si="243"/>
        <v>0</v>
      </c>
      <c r="H246" s="43" t="b">
        <f t="shared" si="243"/>
        <v>0</v>
      </c>
      <c r="I246" s="43" t="b">
        <f t="shared" si="243"/>
        <v>0</v>
      </c>
      <c r="J246" s="43" t="b">
        <f t="shared" si="243"/>
        <v>0</v>
      </c>
      <c r="K246" s="43" t="b">
        <f t="shared" si="243"/>
        <v>0</v>
      </c>
      <c r="L246" s="43" t="b">
        <f t="shared" si="243"/>
        <v>0</v>
      </c>
      <c r="M246" s="43" t="b">
        <f t="shared" si="243"/>
        <v>0</v>
      </c>
      <c r="N246" s="43" t="b">
        <f t="shared" ref="N246" si="244">IF(N243="No","NA", IF(N243="Yes",""))</f>
        <v>0</v>
      </c>
      <c r="P246" s="92">
        <f t="shared" si="228"/>
        <v>0</v>
      </c>
      <c r="Q246" s="93" t="str">
        <f t="shared" si="229"/>
        <v>%</v>
      </c>
      <c r="R246" s="93">
        <f t="shared" si="230"/>
        <v>0</v>
      </c>
      <c r="S246" s="93" t="str">
        <f t="shared" si="231"/>
        <v>%</v>
      </c>
      <c r="T246" s="93">
        <f t="shared" si="232"/>
        <v>0</v>
      </c>
      <c r="U246" s="93">
        <f t="shared" si="233"/>
        <v>10</v>
      </c>
      <c r="V246" s="93">
        <f t="shared" si="234"/>
        <v>0</v>
      </c>
      <c r="W246" s="94">
        <f t="shared" si="235"/>
        <v>10</v>
      </c>
      <c r="X246" s="93"/>
      <c r="Y246" s="95">
        <f t="shared" si="236"/>
        <v>10</v>
      </c>
      <c r="Z246" s="95">
        <f t="shared" si="237"/>
        <v>0</v>
      </c>
      <c r="AA246" s="95" t="str">
        <f t="shared" si="238"/>
        <v>No data</v>
      </c>
    </row>
    <row r="247" spans="1:27">
      <c r="A247" s="99"/>
      <c r="B247" s="108"/>
      <c r="C247" s="109"/>
      <c r="D247" s="42" t="s">
        <v>290</v>
      </c>
      <c r="E247" s="43" t="b">
        <f>IF(E243="No","NA", IF(E243="Yes",""))</f>
        <v>0</v>
      </c>
      <c r="F247" s="43" t="b">
        <f t="shared" ref="F247:M247" si="245">IF(F243="No","NA", IF(F243="Yes",""))</f>
        <v>0</v>
      </c>
      <c r="G247" s="43" t="b">
        <f t="shared" si="245"/>
        <v>0</v>
      </c>
      <c r="H247" s="43" t="b">
        <f t="shared" si="245"/>
        <v>0</v>
      </c>
      <c r="I247" s="43" t="b">
        <f t="shared" si="245"/>
        <v>0</v>
      </c>
      <c r="J247" s="43" t="b">
        <f t="shared" si="245"/>
        <v>0</v>
      </c>
      <c r="K247" s="43" t="b">
        <f t="shared" si="245"/>
        <v>0</v>
      </c>
      <c r="L247" s="43" t="b">
        <f t="shared" si="245"/>
        <v>0</v>
      </c>
      <c r="M247" s="43" t="b">
        <f t="shared" si="245"/>
        <v>0</v>
      </c>
      <c r="N247" s="43" t="b">
        <f t="shared" ref="N247" si="246">IF(N243="No","NA", IF(N243="Yes",""))</f>
        <v>0</v>
      </c>
      <c r="P247" s="92">
        <f t="shared" si="228"/>
        <v>0</v>
      </c>
      <c r="Q247" s="93" t="str">
        <f t="shared" si="229"/>
        <v>%</v>
      </c>
      <c r="R247" s="93">
        <f t="shared" si="230"/>
        <v>0</v>
      </c>
      <c r="S247" s="93" t="str">
        <f t="shared" si="231"/>
        <v>%</v>
      </c>
      <c r="T247" s="93">
        <f t="shared" si="232"/>
        <v>0</v>
      </c>
      <c r="U247" s="93">
        <f t="shared" si="233"/>
        <v>10</v>
      </c>
      <c r="V247" s="93">
        <f t="shared" si="234"/>
        <v>0</v>
      </c>
      <c r="W247" s="94">
        <f t="shared" si="235"/>
        <v>10</v>
      </c>
      <c r="X247" s="93"/>
      <c r="Y247" s="95">
        <f t="shared" si="236"/>
        <v>10</v>
      </c>
      <c r="Z247" s="95">
        <f t="shared" si="237"/>
        <v>0</v>
      </c>
      <c r="AA247" s="95" t="str">
        <f t="shared" si="238"/>
        <v>No data</v>
      </c>
    </row>
    <row r="248" spans="1:27">
      <c r="A248" s="99"/>
      <c r="B248" s="108"/>
      <c r="C248" s="109"/>
      <c r="D248" s="42" t="s">
        <v>291</v>
      </c>
      <c r="E248" s="43" t="b">
        <f>IF(E243="No","NA", IF(E243="Yes",""))</f>
        <v>0</v>
      </c>
      <c r="F248" s="43" t="b">
        <f t="shared" ref="F248:M248" si="247">IF(F243="No","NA", IF(F243="Yes",""))</f>
        <v>0</v>
      </c>
      <c r="G248" s="43" t="b">
        <f t="shared" si="247"/>
        <v>0</v>
      </c>
      <c r="H248" s="43" t="b">
        <f t="shared" si="247"/>
        <v>0</v>
      </c>
      <c r="I248" s="43" t="b">
        <f t="shared" si="247"/>
        <v>0</v>
      </c>
      <c r="J248" s="43" t="b">
        <f t="shared" si="247"/>
        <v>0</v>
      </c>
      <c r="K248" s="43" t="b">
        <f t="shared" si="247"/>
        <v>0</v>
      </c>
      <c r="L248" s="43" t="b">
        <f t="shared" si="247"/>
        <v>0</v>
      </c>
      <c r="M248" s="43" t="b">
        <f t="shared" si="247"/>
        <v>0</v>
      </c>
      <c r="N248" s="43" t="b">
        <f t="shared" ref="N248" si="248">IF(N243="No","NA", IF(N243="Yes",""))</f>
        <v>0</v>
      </c>
      <c r="P248" s="92">
        <f t="shared" si="228"/>
        <v>0</v>
      </c>
      <c r="Q248" s="93" t="str">
        <f t="shared" si="229"/>
        <v>%</v>
      </c>
      <c r="R248" s="93">
        <f t="shared" si="230"/>
        <v>0</v>
      </c>
      <c r="S248" s="93" t="str">
        <f t="shared" si="231"/>
        <v>%</v>
      </c>
      <c r="T248" s="93">
        <f t="shared" si="232"/>
        <v>0</v>
      </c>
      <c r="U248" s="93">
        <f t="shared" si="233"/>
        <v>10</v>
      </c>
      <c r="V248" s="93">
        <f t="shared" si="234"/>
        <v>0</v>
      </c>
      <c r="W248" s="94">
        <f t="shared" si="235"/>
        <v>10</v>
      </c>
      <c r="X248" s="93"/>
      <c r="Y248" s="95">
        <f t="shared" si="236"/>
        <v>10</v>
      </c>
      <c r="Z248" s="95">
        <f t="shared" si="237"/>
        <v>0</v>
      </c>
      <c r="AA248" s="95" t="str">
        <f t="shared" si="238"/>
        <v>No data</v>
      </c>
    </row>
    <row r="249" spans="1:27">
      <c r="A249" s="99"/>
      <c r="B249" s="108"/>
      <c r="C249" s="109"/>
      <c r="D249" s="42" t="s">
        <v>292</v>
      </c>
      <c r="E249" s="43" t="b">
        <f>IF(E243="No","NA", IF(E243="Yes",""))</f>
        <v>0</v>
      </c>
      <c r="F249" s="43" t="b">
        <f t="shared" ref="F249:M249" si="249">IF(F243="No","NA", IF(F243="Yes",""))</f>
        <v>0</v>
      </c>
      <c r="G249" s="43" t="b">
        <f t="shared" si="249"/>
        <v>0</v>
      </c>
      <c r="H249" s="43" t="b">
        <f t="shared" si="249"/>
        <v>0</v>
      </c>
      <c r="I249" s="43" t="b">
        <f t="shared" si="249"/>
        <v>0</v>
      </c>
      <c r="J249" s="43" t="b">
        <f t="shared" si="249"/>
        <v>0</v>
      </c>
      <c r="K249" s="43" t="b">
        <f t="shared" si="249"/>
        <v>0</v>
      </c>
      <c r="L249" s="43" t="b">
        <f t="shared" si="249"/>
        <v>0</v>
      </c>
      <c r="M249" s="43" t="b">
        <f t="shared" si="249"/>
        <v>0</v>
      </c>
      <c r="N249" s="43" t="b">
        <f t="shared" ref="N249" si="250">IF(N243="No","NA", IF(N243="Yes",""))</f>
        <v>0</v>
      </c>
      <c r="P249" s="92">
        <f t="shared" si="228"/>
        <v>0</v>
      </c>
      <c r="Q249" s="93" t="str">
        <f t="shared" si="229"/>
        <v>%</v>
      </c>
      <c r="R249" s="93">
        <f t="shared" si="230"/>
        <v>0</v>
      </c>
      <c r="S249" s="93" t="str">
        <f t="shared" si="231"/>
        <v>%</v>
      </c>
      <c r="T249" s="93">
        <f t="shared" si="232"/>
        <v>0</v>
      </c>
      <c r="U249" s="93">
        <f t="shared" si="233"/>
        <v>10</v>
      </c>
      <c r="V249" s="93">
        <f t="shared" si="234"/>
        <v>0</v>
      </c>
      <c r="W249" s="94">
        <f t="shared" si="235"/>
        <v>10</v>
      </c>
      <c r="X249" s="93"/>
      <c r="Y249" s="95">
        <f t="shared" si="236"/>
        <v>10</v>
      </c>
      <c r="Z249" s="95">
        <f t="shared" si="237"/>
        <v>0</v>
      </c>
      <c r="AA249" s="95" t="str">
        <f t="shared" si="238"/>
        <v>No data</v>
      </c>
    </row>
    <row r="250" spans="1:27">
      <c r="A250" s="99"/>
      <c r="B250" s="108"/>
      <c r="C250" s="109"/>
      <c r="D250" s="42" t="s">
        <v>102</v>
      </c>
      <c r="E250" s="43" t="b">
        <f>IF(E243="No","NA", IF(E243="Yes",""))</f>
        <v>0</v>
      </c>
      <c r="F250" s="43" t="b">
        <f t="shared" ref="F250:M250" si="251">IF(F243="No","NA", IF(F243="Yes",""))</f>
        <v>0</v>
      </c>
      <c r="G250" s="43" t="b">
        <f t="shared" si="251"/>
        <v>0</v>
      </c>
      <c r="H250" s="43" t="b">
        <f t="shared" si="251"/>
        <v>0</v>
      </c>
      <c r="I250" s="43" t="b">
        <f t="shared" si="251"/>
        <v>0</v>
      </c>
      <c r="J250" s="43" t="b">
        <f t="shared" si="251"/>
        <v>0</v>
      </c>
      <c r="K250" s="43" t="b">
        <f t="shared" si="251"/>
        <v>0</v>
      </c>
      <c r="L250" s="43" t="b">
        <f t="shared" si="251"/>
        <v>0</v>
      </c>
      <c r="M250" s="43" t="b">
        <f t="shared" si="251"/>
        <v>0</v>
      </c>
      <c r="N250" s="43" t="b">
        <f t="shared" ref="N250" si="252">IF(N243="No","NA", IF(N243="Yes",""))</f>
        <v>0</v>
      </c>
      <c r="P250" s="92">
        <f t="shared" si="228"/>
        <v>0</v>
      </c>
      <c r="Q250" s="93" t="str">
        <f t="shared" si="229"/>
        <v>%</v>
      </c>
      <c r="R250" s="93">
        <f t="shared" si="230"/>
        <v>0</v>
      </c>
      <c r="S250" s="93" t="str">
        <f t="shared" si="231"/>
        <v>%</v>
      </c>
      <c r="T250" s="93">
        <f t="shared" si="232"/>
        <v>0</v>
      </c>
      <c r="U250" s="93">
        <f t="shared" si="233"/>
        <v>10</v>
      </c>
      <c r="V250" s="93">
        <f t="shared" si="234"/>
        <v>0</v>
      </c>
      <c r="W250" s="94">
        <f t="shared" si="235"/>
        <v>10</v>
      </c>
      <c r="X250" s="93"/>
      <c r="Y250" s="95">
        <f t="shared" si="236"/>
        <v>10</v>
      </c>
      <c r="Z250" s="95">
        <f t="shared" si="237"/>
        <v>0</v>
      </c>
      <c r="AA250" s="95" t="str">
        <f t="shared" si="238"/>
        <v>No data</v>
      </c>
    </row>
    <row r="251" spans="1:27">
      <c r="A251" s="99"/>
      <c r="B251" s="108"/>
      <c r="C251" s="109"/>
      <c r="D251" s="42" t="s">
        <v>293</v>
      </c>
      <c r="E251" s="43" t="b">
        <f>IF(E243="No","NA", IF(E243="Yes",""))</f>
        <v>0</v>
      </c>
      <c r="F251" s="43" t="b">
        <f t="shared" ref="F251:M251" si="253">IF(F243="No","NA", IF(F243="Yes",""))</f>
        <v>0</v>
      </c>
      <c r="G251" s="43" t="b">
        <f t="shared" si="253"/>
        <v>0</v>
      </c>
      <c r="H251" s="43" t="b">
        <f t="shared" si="253"/>
        <v>0</v>
      </c>
      <c r="I251" s="43" t="b">
        <f t="shared" si="253"/>
        <v>0</v>
      </c>
      <c r="J251" s="43" t="b">
        <f t="shared" si="253"/>
        <v>0</v>
      </c>
      <c r="K251" s="43" t="b">
        <f t="shared" si="253"/>
        <v>0</v>
      </c>
      <c r="L251" s="43" t="b">
        <f t="shared" si="253"/>
        <v>0</v>
      </c>
      <c r="M251" s="43" t="b">
        <f t="shared" si="253"/>
        <v>0</v>
      </c>
      <c r="N251" s="43" t="b">
        <f t="shared" ref="N251" si="254">IF(N243="No","NA", IF(N243="Yes",""))</f>
        <v>0</v>
      </c>
      <c r="P251" s="92">
        <f t="shared" si="228"/>
        <v>0</v>
      </c>
      <c r="Q251" s="93" t="str">
        <f t="shared" si="229"/>
        <v>%</v>
      </c>
      <c r="R251" s="93">
        <f t="shared" si="230"/>
        <v>0</v>
      </c>
      <c r="S251" s="93" t="str">
        <f t="shared" si="231"/>
        <v>%</v>
      </c>
      <c r="T251" s="93">
        <f t="shared" si="232"/>
        <v>0</v>
      </c>
      <c r="U251" s="93">
        <f t="shared" si="233"/>
        <v>10</v>
      </c>
      <c r="V251" s="93">
        <f t="shared" si="234"/>
        <v>0</v>
      </c>
      <c r="W251" s="94">
        <f t="shared" si="235"/>
        <v>10</v>
      </c>
      <c r="X251" s="93"/>
      <c r="Y251" s="95">
        <f t="shared" si="236"/>
        <v>10</v>
      </c>
      <c r="Z251" s="95">
        <f t="shared" si="237"/>
        <v>0</v>
      </c>
      <c r="AA251" s="95" t="str">
        <f t="shared" si="238"/>
        <v>No data</v>
      </c>
    </row>
    <row r="252" spans="1:27">
      <c r="A252" s="99"/>
      <c r="B252" s="108"/>
      <c r="C252" s="109"/>
      <c r="D252" s="42" t="s">
        <v>54</v>
      </c>
      <c r="E252" s="43" t="b">
        <f>IF(E243="No","NA", IF(E243="Yes",""))</f>
        <v>0</v>
      </c>
      <c r="F252" s="43" t="b">
        <f t="shared" ref="F252:M252" si="255">IF(F243="No","NA", IF(F243="Yes",""))</f>
        <v>0</v>
      </c>
      <c r="G252" s="43" t="b">
        <f t="shared" si="255"/>
        <v>0</v>
      </c>
      <c r="H252" s="43" t="b">
        <f t="shared" si="255"/>
        <v>0</v>
      </c>
      <c r="I252" s="43" t="b">
        <f t="shared" si="255"/>
        <v>0</v>
      </c>
      <c r="J252" s="43" t="b">
        <f t="shared" si="255"/>
        <v>0</v>
      </c>
      <c r="K252" s="43" t="b">
        <f t="shared" si="255"/>
        <v>0</v>
      </c>
      <c r="L252" s="43" t="b">
        <f t="shared" si="255"/>
        <v>0</v>
      </c>
      <c r="M252" s="43" t="b">
        <f t="shared" si="255"/>
        <v>0</v>
      </c>
      <c r="N252" s="43" t="b">
        <f t="shared" ref="N252" si="256">IF(N243="No","NA", IF(N243="Yes",""))</f>
        <v>0</v>
      </c>
      <c r="P252" s="92">
        <f t="shared" si="228"/>
        <v>0</v>
      </c>
      <c r="Q252" s="93" t="str">
        <f t="shared" si="229"/>
        <v>%</v>
      </c>
      <c r="R252" s="93">
        <f t="shared" si="230"/>
        <v>0</v>
      </c>
      <c r="S252" s="93" t="str">
        <f t="shared" si="231"/>
        <v>%</v>
      </c>
      <c r="T252" s="93">
        <f t="shared" si="232"/>
        <v>0</v>
      </c>
      <c r="U252" s="93">
        <f t="shared" si="233"/>
        <v>10</v>
      </c>
      <c r="V252" s="93">
        <f t="shared" si="234"/>
        <v>0</v>
      </c>
      <c r="W252" s="94">
        <f t="shared" si="235"/>
        <v>10</v>
      </c>
      <c r="X252" s="93"/>
      <c r="Y252" s="95">
        <f t="shared" si="236"/>
        <v>10</v>
      </c>
      <c r="Z252" s="95">
        <f t="shared" si="237"/>
        <v>0</v>
      </c>
      <c r="AA252" s="95" t="str">
        <f t="shared" si="238"/>
        <v>No data</v>
      </c>
    </row>
    <row r="253" spans="1:27" ht="45" customHeight="1">
      <c r="A253" s="42"/>
      <c r="B253" s="37" t="s">
        <v>294</v>
      </c>
      <c r="C253" s="42" t="s">
        <v>295</v>
      </c>
      <c r="D253" s="41"/>
      <c r="E253" s="43" t="b">
        <f>IF(E243="No","NA", IF(E243="Yes",""))</f>
        <v>0</v>
      </c>
      <c r="F253" s="43" t="b">
        <f t="shared" ref="F253:M253" si="257">IF(F243="No","NA", IF(F243="Yes",""))</f>
        <v>0</v>
      </c>
      <c r="G253" s="43" t="b">
        <f t="shared" si="257"/>
        <v>0</v>
      </c>
      <c r="H253" s="43" t="b">
        <f t="shared" si="257"/>
        <v>0</v>
      </c>
      <c r="I253" s="43" t="b">
        <f t="shared" si="257"/>
        <v>0</v>
      </c>
      <c r="J253" s="43" t="b">
        <f t="shared" si="257"/>
        <v>0</v>
      </c>
      <c r="K253" s="43" t="b">
        <f t="shared" si="257"/>
        <v>0</v>
      </c>
      <c r="L253" s="43" t="b">
        <f t="shared" si="257"/>
        <v>0</v>
      </c>
      <c r="M253" s="43" t="b">
        <f t="shared" si="257"/>
        <v>0</v>
      </c>
      <c r="N253" s="43" t="b">
        <f t="shared" ref="N253" si="258">IF(N243="No","NA", IF(N243="Yes",""))</f>
        <v>0</v>
      </c>
      <c r="P253" s="92">
        <f t="shared" si="228"/>
        <v>0</v>
      </c>
      <c r="Q253" s="93" t="str">
        <f t="shared" si="229"/>
        <v>%</v>
      </c>
      <c r="R253" s="93">
        <f t="shared" si="230"/>
        <v>0</v>
      </c>
      <c r="S253" s="93" t="str">
        <f t="shared" si="231"/>
        <v>%</v>
      </c>
      <c r="T253" s="93">
        <f t="shared" si="232"/>
        <v>0</v>
      </c>
      <c r="U253" s="93">
        <f t="shared" si="233"/>
        <v>10</v>
      </c>
      <c r="V253" s="93">
        <f t="shared" si="234"/>
        <v>0</v>
      </c>
      <c r="W253" s="94">
        <f t="shared" si="235"/>
        <v>10</v>
      </c>
      <c r="X253" s="93"/>
      <c r="Y253" s="95">
        <f t="shared" si="236"/>
        <v>10</v>
      </c>
      <c r="Z253" s="95">
        <f t="shared" si="237"/>
        <v>0</v>
      </c>
      <c r="AA253" s="95" t="str">
        <f t="shared" si="238"/>
        <v>No data</v>
      </c>
    </row>
    <row r="254" spans="1:27" ht="15" customHeight="1">
      <c r="A254" s="99"/>
      <c r="B254" s="108" t="s">
        <v>296</v>
      </c>
      <c r="C254" s="109" t="s">
        <v>297</v>
      </c>
      <c r="D254" s="42" t="s">
        <v>287</v>
      </c>
      <c r="E254" s="43" t="b">
        <f>IF(E243="No","NA", IF(E243="Yes",""))</f>
        <v>0</v>
      </c>
      <c r="F254" s="43" t="b">
        <f t="shared" ref="F254:M254" si="259">IF(F243="No","NA", IF(F243="Yes",""))</f>
        <v>0</v>
      </c>
      <c r="G254" s="43" t="b">
        <f t="shared" si="259"/>
        <v>0</v>
      </c>
      <c r="H254" s="43" t="b">
        <f t="shared" si="259"/>
        <v>0</v>
      </c>
      <c r="I254" s="43" t="b">
        <f t="shared" si="259"/>
        <v>0</v>
      </c>
      <c r="J254" s="43" t="b">
        <f t="shared" si="259"/>
        <v>0</v>
      </c>
      <c r="K254" s="43" t="b">
        <f t="shared" si="259"/>
        <v>0</v>
      </c>
      <c r="L254" s="43" t="b">
        <f t="shared" si="259"/>
        <v>0</v>
      </c>
      <c r="M254" s="43" t="b">
        <f t="shared" si="259"/>
        <v>0</v>
      </c>
      <c r="N254" s="43" t="b">
        <f t="shared" ref="N254" si="260">IF(N243="No","NA", IF(N243="Yes",""))</f>
        <v>0</v>
      </c>
      <c r="P254" s="92">
        <f t="shared" si="228"/>
        <v>0</v>
      </c>
      <c r="Q254" s="93" t="str">
        <f t="shared" si="229"/>
        <v>%</v>
      </c>
      <c r="R254" s="93">
        <f t="shared" si="230"/>
        <v>0</v>
      </c>
      <c r="S254" s="93" t="str">
        <f t="shared" si="231"/>
        <v>%</v>
      </c>
      <c r="T254" s="93">
        <f t="shared" si="232"/>
        <v>0</v>
      </c>
      <c r="U254" s="93">
        <f t="shared" si="233"/>
        <v>10</v>
      </c>
      <c r="V254" s="93">
        <f t="shared" si="234"/>
        <v>0</v>
      </c>
      <c r="W254" s="94">
        <f t="shared" si="235"/>
        <v>10</v>
      </c>
      <c r="X254" s="93"/>
      <c r="Y254" s="95">
        <f t="shared" si="236"/>
        <v>10</v>
      </c>
      <c r="Z254" s="95">
        <f t="shared" si="237"/>
        <v>0</v>
      </c>
      <c r="AA254" s="95" t="str">
        <f t="shared" si="238"/>
        <v>No data</v>
      </c>
    </row>
    <row r="255" spans="1:27">
      <c r="A255" s="99"/>
      <c r="B255" s="108"/>
      <c r="C255" s="109"/>
      <c r="D255" s="42" t="s">
        <v>288</v>
      </c>
      <c r="E255" s="43" t="b">
        <f>IF(E243="No","NA", IF(E243="Yes",""))</f>
        <v>0</v>
      </c>
      <c r="F255" s="43" t="b">
        <f t="shared" ref="F255:M255" si="261">IF(F243="No","NA", IF(F243="Yes",""))</f>
        <v>0</v>
      </c>
      <c r="G255" s="43" t="b">
        <f t="shared" si="261"/>
        <v>0</v>
      </c>
      <c r="H255" s="43" t="b">
        <f t="shared" si="261"/>
        <v>0</v>
      </c>
      <c r="I255" s="43" t="b">
        <f t="shared" si="261"/>
        <v>0</v>
      </c>
      <c r="J255" s="43" t="b">
        <f t="shared" si="261"/>
        <v>0</v>
      </c>
      <c r="K255" s="43" t="b">
        <f t="shared" si="261"/>
        <v>0</v>
      </c>
      <c r="L255" s="43" t="b">
        <f t="shared" si="261"/>
        <v>0</v>
      </c>
      <c r="M255" s="43" t="b">
        <f t="shared" si="261"/>
        <v>0</v>
      </c>
      <c r="N255" s="43" t="b">
        <f t="shared" ref="N255" si="262">IF(N243="No","NA", IF(N243="Yes",""))</f>
        <v>0</v>
      </c>
      <c r="P255" s="92">
        <f t="shared" si="228"/>
        <v>0</v>
      </c>
      <c r="Q255" s="93" t="str">
        <f t="shared" si="229"/>
        <v>%</v>
      </c>
      <c r="R255" s="93">
        <f t="shared" si="230"/>
        <v>0</v>
      </c>
      <c r="S255" s="93" t="str">
        <f t="shared" si="231"/>
        <v>%</v>
      </c>
      <c r="T255" s="93">
        <f t="shared" si="232"/>
        <v>0</v>
      </c>
      <c r="U255" s="93">
        <f t="shared" si="233"/>
        <v>10</v>
      </c>
      <c r="V255" s="93">
        <f t="shared" si="234"/>
        <v>0</v>
      </c>
      <c r="W255" s="94">
        <f t="shared" si="235"/>
        <v>10</v>
      </c>
      <c r="X255" s="93"/>
      <c r="Y255" s="95">
        <f t="shared" si="236"/>
        <v>10</v>
      </c>
      <c r="Z255" s="95">
        <f t="shared" si="237"/>
        <v>0</v>
      </c>
      <c r="AA255" s="95" t="str">
        <f t="shared" si="238"/>
        <v>No data</v>
      </c>
    </row>
    <row r="256" spans="1:27">
      <c r="A256" s="99"/>
      <c r="B256" s="108"/>
      <c r="C256" s="109"/>
      <c r="D256" s="42" t="s">
        <v>289</v>
      </c>
      <c r="E256" s="43" t="b">
        <f>IF(E243="No","NA", IF(E243="Yes",""))</f>
        <v>0</v>
      </c>
      <c r="F256" s="43" t="b">
        <f t="shared" ref="F256:M256" si="263">IF(F243="No","NA", IF(F243="Yes",""))</f>
        <v>0</v>
      </c>
      <c r="G256" s="43" t="b">
        <f t="shared" si="263"/>
        <v>0</v>
      </c>
      <c r="H256" s="43" t="b">
        <f t="shared" si="263"/>
        <v>0</v>
      </c>
      <c r="I256" s="43" t="b">
        <f t="shared" si="263"/>
        <v>0</v>
      </c>
      <c r="J256" s="43" t="b">
        <f t="shared" si="263"/>
        <v>0</v>
      </c>
      <c r="K256" s="43" t="b">
        <f t="shared" si="263"/>
        <v>0</v>
      </c>
      <c r="L256" s="43" t="b">
        <f t="shared" si="263"/>
        <v>0</v>
      </c>
      <c r="M256" s="43" t="b">
        <f t="shared" si="263"/>
        <v>0</v>
      </c>
      <c r="N256" s="43" t="b">
        <f t="shared" ref="N256" si="264">IF(N243="No","NA", IF(N243="Yes",""))</f>
        <v>0</v>
      </c>
      <c r="P256" s="92">
        <f t="shared" si="228"/>
        <v>0</v>
      </c>
      <c r="Q256" s="93" t="str">
        <f t="shared" si="229"/>
        <v>%</v>
      </c>
      <c r="R256" s="93">
        <f t="shared" si="230"/>
        <v>0</v>
      </c>
      <c r="S256" s="93" t="str">
        <f t="shared" si="231"/>
        <v>%</v>
      </c>
      <c r="T256" s="93">
        <f t="shared" si="232"/>
        <v>0</v>
      </c>
      <c r="U256" s="93">
        <f t="shared" si="233"/>
        <v>10</v>
      </c>
      <c r="V256" s="93">
        <f t="shared" si="234"/>
        <v>0</v>
      </c>
      <c r="W256" s="94">
        <f t="shared" si="235"/>
        <v>10</v>
      </c>
      <c r="X256" s="93"/>
      <c r="Y256" s="95">
        <f t="shared" si="236"/>
        <v>10</v>
      </c>
      <c r="Z256" s="95">
        <f t="shared" si="237"/>
        <v>0</v>
      </c>
      <c r="AA256" s="95" t="str">
        <f t="shared" si="238"/>
        <v>No data</v>
      </c>
    </row>
    <row r="257" spans="1:27">
      <c r="A257" s="99"/>
      <c r="B257" s="108"/>
      <c r="C257" s="109"/>
      <c r="D257" s="42" t="s">
        <v>290</v>
      </c>
      <c r="E257" s="43" t="b">
        <f>IF(E243="No","NA", IF(E243="Yes",""))</f>
        <v>0</v>
      </c>
      <c r="F257" s="43" t="b">
        <f t="shared" ref="F257:M257" si="265">IF(F243="No","NA", IF(F243="Yes",""))</f>
        <v>0</v>
      </c>
      <c r="G257" s="43" t="b">
        <f t="shared" si="265"/>
        <v>0</v>
      </c>
      <c r="H257" s="43" t="b">
        <f t="shared" si="265"/>
        <v>0</v>
      </c>
      <c r="I257" s="43" t="b">
        <f t="shared" si="265"/>
        <v>0</v>
      </c>
      <c r="J257" s="43" t="b">
        <f t="shared" si="265"/>
        <v>0</v>
      </c>
      <c r="K257" s="43" t="b">
        <f t="shared" si="265"/>
        <v>0</v>
      </c>
      <c r="L257" s="43" t="b">
        <f t="shared" si="265"/>
        <v>0</v>
      </c>
      <c r="M257" s="43" t="b">
        <f t="shared" si="265"/>
        <v>0</v>
      </c>
      <c r="N257" s="43" t="b">
        <f t="shared" ref="N257" si="266">IF(N243="No","NA", IF(N243="Yes",""))</f>
        <v>0</v>
      </c>
      <c r="P257" s="92">
        <f t="shared" si="228"/>
        <v>0</v>
      </c>
      <c r="Q257" s="93" t="str">
        <f t="shared" si="229"/>
        <v>%</v>
      </c>
      <c r="R257" s="93">
        <f t="shared" si="230"/>
        <v>0</v>
      </c>
      <c r="S257" s="93" t="str">
        <f t="shared" si="231"/>
        <v>%</v>
      </c>
      <c r="T257" s="93">
        <f t="shared" si="232"/>
        <v>0</v>
      </c>
      <c r="U257" s="93">
        <f t="shared" si="233"/>
        <v>10</v>
      </c>
      <c r="V257" s="93">
        <f t="shared" si="234"/>
        <v>0</v>
      </c>
      <c r="W257" s="94">
        <f t="shared" si="235"/>
        <v>10</v>
      </c>
      <c r="X257" s="93"/>
      <c r="Y257" s="95">
        <f t="shared" si="236"/>
        <v>10</v>
      </c>
      <c r="Z257" s="95">
        <f t="shared" si="237"/>
        <v>0</v>
      </c>
      <c r="AA257" s="95" t="str">
        <f t="shared" si="238"/>
        <v>No data</v>
      </c>
    </row>
    <row r="258" spans="1:27">
      <c r="A258" s="99"/>
      <c r="B258" s="108"/>
      <c r="C258" s="109"/>
      <c r="D258" s="42" t="s">
        <v>291</v>
      </c>
      <c r="E258" s="43" t="b">
        <f>IF(E243="No","NA", IF(E243="Yes",""))</f>
        <v>0</v>
      </c>
      <c r="F258" s="43" t="b">
        <f t="shared" ref="F258:M258" si="267">IF(F243="No","NA", IF(F243="Yes",""))</f>
        <v>0</v>
      </c>
      <c r="G258" s="43" t="b">
        <f t="shared" si="267"/>
        <v>0</v>
      </c>
      <c r="H258" s="43" t="b">
        <f t="shared" si="267"/>
        <v>0</v>
      </c>
      <c r="I258" s="43" t="b">
        <f t="shared" si="267"/>
        <v>0</v>
      </c>
      <c r="J258" s="43" t="b">
        <f t="shared" si="267"/>
        <v>0</v>
      </c>
      <c r="K258" s="43" t="b">
        <f t="shared" si="267"/>
        <v>0</v>
      </c>
      <c r="L258" s="43" t="b">
        <f t="shared" si="267"/>
        <v>0</v>
      </c>
      <c r="M258" s="43" t="b">
        <f t="shared" si="267"/>
        <v>0</v>
      </c>
      <c r="N258" s="43" t="b">
        <f t="shared" ref="N258" si="268">IF(N243="No","NA", IF(N243="Yes",""))</f>
        <v>0</v>
      </c>
      <c r="P258" s="92">
        <f t="shared" si="228"/>
        <v>0</v>
      </c>
      <c r="Q258" s="93" t="str">
        <f t="shared" si="229"/>
        <v>%</v>
      </c>
      <c r="R258" s="93">
        <f t="shared" si="230"/>
        <v>0</v>
      </c>
      <c r="S258" s="93" t="str">
        <f t="shared" si="231"/>
        <v>%</v>
      </c>
      <c r="T258" s="93">
        <f t="shared" si="232"/>
        <v>0</v>
      </c>
      <c r="U258" s="93">
        <f t="shared" si="233"/>
        <v>10</v>
      </c>
      <c r="V258" s="93">
        <f t="shared" si="234"/>
        <v>0</v>
      </c>
      <c r="W258" s="94">
        <f t="shared" si="235"/>
        <v>10</v>
      </c>
      <c r="X258" s="93"/>
      <c r="Y258" s="95">
        <f t="shared" si="236"/>
        <v>10</v>
      </c>
      <c r="Z258" s="95">
        <f t="shared" si="237"/>
        <v>0</v>
      </c>
      <c r="AA258" s="95" t="str">
        <f t="shared" si="238"/>
        <v>No data</v>
      </c>
    </row>
    <row r="259" spans="1:27">
      <c r="A259" s="99"/>
      <c r="B259" s="108"/>
      <c r="C259" s="109"/>
      <c r="D259" s="42" t="s">
        <v>292</v>
      </c>
      <c r="E259" s="43" t="b">
        <f>IF(E243="No","NA", IF(E243="Yes",""))</f>
        <v>0</v>
      </c>
      <c r="F259" s="43" t="b">
        <f t="shared" ref="F259:M259" si="269">IF(F243="No","NA", IF(F243="Yes",""))</f>
        <v>0</v>
      </c>
      <c r="G259" s="43" t="b">
        <f t="shared" si="269"/>
        <v>0</v>
      </c>
      <c r="H259" s="43" t="b">
        <f t="shared" si="269"/>
        <v>0</v>
      </c>
      <c r="I259" s="43" t="b">
        <f t="shared" si="269"/>
        <v>0</v>
      </c>
      <c r="J259" s="43" t="b">
        <f t="shared" si="269"/>
        <v>0</v>
      </c>
      <c r="K259" s="43" t="b">
        <f t="shared" si="269"/>
        <v>0</v>
      </c>
      <c r="L259" s="43" t="b">
        <f t="shared" si="269"/>
        <v>0</v>
      </c>
      <c r="M259" s="43" t="b">
        <f t="shared" si="269"/>
        <v>0</v>
      </c>
      <c r="N259" s="43" t="b">
        <f t="shared" ref="N259" si="270">IF(N243="No","NA", IF(N243="Yes",""))</f>
        <v>0</v>
      </c>
      <c r="P259" s="92">
        <f t="shared" si="228"/>
        <v>0</v>
      </c>
      <c r="Q259" s="93" t="str">
        <f t="shared" si="229"/>
        <v>%</v>
      </c>
      <c r="R259" s="93">
        <f t="shared" si="230"/>
        <v>0</v>
      </c>
      <c r="S259" s="93" t="str">
        <f t="shared" si="231"/>
        <v>%</v>
      </c>
      <c r="T259" s="93">
        <f t="shared" si="232"/>
        <v>0</v>
      </c>
      <c r="U259" s="93">
        <f t="shared" si="233"/>
        <v>10</v>
      </c>
      <c r="V259" s="93">
        <f t="shared" si="234"/>
        <v>0</v>
      </c>
      <c r="W259" s="94">
        <f t="shared" si="235"/>
        <v>10</v>
      </c>
      <c r="X259" s="93"/>
      <c r="Y259" s="95">
        <f t="shared" si="236"/>
        <v>10</v>
      </c>
      <c r="Z259" s="95">
        <f t="shared" si="237"/>
        <v>0</v>
      </c>
      <c r="AA259" s="95" t="str">
        <f t="shared" si="238"/>
        <v>No data</v>
      </c>
    </row>
    <row r="260" spans="1:27">
      <c r="A260" s="99"/>
      <c r="B260" s="108"/>
      <c r="C260" s="109"/>
      <c r="D260" s="42" t="s">
        <v>102</v>
      </c>
      <c r="E260" s="43" t="b">
        <f>IF(E243="No","NA", IF(E243="Yes",""))</f>
        <v>0</v>
      </c>
      <c r="F260" s="43" t="b">
        <f t="shared" ref="F260:M260" si="271">IF(F243="No","NA", IF(F243="Yes",""))</f>
        <v>0</v>
      </c>
      <c r="G260" s="43" t="b">
        <f t="shared" si="271"/>
        <v>0</v>
      </c>
      <c r="H260" s="43" t="b">
        <f t="shared" si="271"/>
        <v>0</v>
      </c>
      <c r="I260" s="43" t="b">
        <f t="shared" si="271"/>
        <v>0</v>
      </c>
      <c r="J260" s="43" t="b">
        <f t="shared" si="271"/>
        <v>0</v>
      </c>
      <c r="K260" s="43" t="b">
        <f t="shared" si="271"/>
        <v>0</v>
      </c>
      <c r="L260" s="43" t="b">
        <f t="shared" si="271"/>
        <v>0</v>
      </c>
      <c r="M260" s="43" t="b">
        <f t="shared" si="271"/>
        <v>0</v>
      </c>
      <c r="N260" s="43" t="b">
        <f t="shared" ref="N260" si="272">IF(N243="No","NA", IF(N243="Yes",""))</f>
        <v>0</v>
      </c>
      <c r="P260" s="92">
        <f t="shared" si="228"/>
        <v>0</v>
      </c>
      <c r="Q260" s="93" t="str">
        <f t="shared" si="229"/>
        <v>%</v>
      </c>
      <c r="R260" s="93">
        <f t="shared" si="230"/>
        <v>0</v>
      </c>
      <c r="S260" s="93" t="str">
        <f t="shared" si="231"/>
        <v>%</v>
      </c>
      <c r="T260" s="93">
        <f t="shared" si="232"/>
        <v>0</v>
      </c>
      <c r="U260" s="93">
        <f t="shared" si="233"/>
        <v>10</v>
      </c>
      <c r="V260" s="93">
        <f t="shared" si="234"/>
        <v>0</v>
      </c>
      <c r="W260" s="94">
        <f t="shared" si="235"/>
        <v>10</v>
      </c>
      <c r="X260" s="93"/>
      <c r="Y260" s="95">
        <f t="shared" si="236"/>
        <v>10</v>
      </c>
      <c r="Z260" s="95">
        <f t="shared" si="237"/>
        <v>0</v>
      </c>
      <c r="AA260" s="95" t="str">
        <f t="shared" si="238"/>
        <v>No data</v>
      </c>
    </row>
    <row r="261" spans="1:27">
      <c r="A261" s="99"/>
      <c r="B261" s="108"/>
      <c r="C261" s="109"/>
      <c r="D261" s="42" t="s">
        <v>293</v>
      </c>
      <c r="E261" s="43" t="b">
        <f>IF(E243="No","NA", IF(E243="Yes",""))</f>
        <v>0</v>
      </c>
      <c r="F261" s="43" t="b">
        <f t="shared" ref="F261:M261" si="273">IF(F243="No","NA", IF(F243="Yes",""))</f>
        <v>0</v>
      </c>
      <c r="G261" s="43" t="b">
        <f t="shared" si="273"/>
        <v>0</v>
      </c>
      <c r="H261" s="43" t="b">
        <f t="shared" si="273"/>
        <v>0</v>
      </c>
      <c r="I261" s="43" t="b">
        <f t="shared" si="273"/>
        <v>0</v>
      </c>
      <c r="J261" s="43" t="b">
        <f t="shared" si="273"/>
        <v>0</v>
      </c>
      <c r="K261" s="43" t="b">
        <f t="shared" si="273"/>
        <v>0</v>
      </c>
      <c r="L261" s="43" t="b">
        <f t="shared" si="273"/>
        <v>0</v>
      </c>
      <c r="M261" s="43" t="b">
        <f t="shared" si="273"/>
        <v>0</v>
      </c>
      <c r="N261" s="43" t="b">
        <f t="shared" ref="N261" si="274">IF(N243="No","NA", IF(N243="Yes",""))</f>
        <v>0</v>
      </c>
      <c r="P261" s="92">
        <f t="shared" si="228"/>
        <v>0</v>
      </c>
      <c r="Q261" s="93" t="str">
        <f t="shared" si="229"/>
        <v>%</v>
      </c>
      <c r="R261" s="93">
        <f t="shared" si="230"/>
        <v>0</v>
      </c>
      <c r="S261" s="93" t="str">
        <f t="shared" si="231"/>
        <v>%</v>
      </c>
      <c r="T261" s="93">
        <f t="shared" si="232"/>
        <v>0</v>
      </c>
      <c r="U261" s="93">
        <f t="shared" si="233"/>
        <v>10</v>
      </c>
      <c r="V261" s="93">
        <f t="shared" si="234"/>
        <v>0</v>
      </c>
      <c r="W261" s="94">
        <f t="shared" si="235"/>
        <v>10</v>
      </c>
      <c r="X261" s="93"/>
      <c r="Y261" s="95">
        <f t="shared" si="236"/>
        <v>10</v>
      </c>
      <c r="Z261" s="95">
        <f t="shared" si="237"/>
        <v>0</v>
      </c>
      <c r="AA261" s="95" t="str">
        <f t="shared" si="238"/>
        <v>No data</v>
      </c>
    </row>
    <row r="262" spans="1:27">
      <c r="A262" s="99"/>
      <c r="B262" s="108"/>
      <c r="C262" s="109"/>
      <c r="D262" s="42" t="s">
        <v>54</v>
      </c>
      <c r="E262" s="43" t="b">
        <f>IF(E243="No","NA", IF(E243="Yes",""))</f>
        <v>0</v>
      </c>
      <c r="F262" s="43" t="b">
        <f t="shared" ref="F262:M262" si="275">IF(F243="No","NA", IF(F243="Yes",""))</f>
        <v>0</v>
      </c>
      <c r="G262" s="43" t="b">
        <f t="shared" si="275"/>
        <v>0</v>
      </c>
      <c r="H262" s="43" t="b">
        <f t="shared" si="275"/>
        <v>0</v>
      </c>
      <c r="I262" s="43" t="b">
        <f t="shared" si="275"/>
        <v>0</v>
      </c>
      <c r="J262" s="43" t="b">
        <f t="shared" si="275"/>
        <v>0</v>
      </c>
      <c r="K262" s="43" t="b">
        <f t="shared" si="275"/>
        <v>0</v>
      </c>
      <c r="L262" s="43" t="b">
        <f t="shared" si="275"/>
        <v>0</v>
      </c>
      <c r="M262" s="43" t="b">
        <f t="shared" si="275"/>
        <v>0</v>
      </c>
      <c r="N262" s="43" t="b">
        <f t="shared" ref="N262" si="276">IF(N243="No","NA", IF(N243="Yes",""))</f>
        <v>0</v>
      </c>
      <c r="P262" s="92">
        <f t="shared" si="228"/>
        <v>0</v>
      </c>
      <c r="Q262" s="93" t="str">
        <f t="shared" si="229"/>
        <v>%</v>
      </c>
      <c r="R262" s="93">
        <f t="shared" si="230"/>
        <v>0</v>
      </c>
      <c r="S262" s="93" t="str">
        <f t="shared" si="231"/>
        <v>%</v>
      </c>
      <c r="T262" s="93">
        <f t="shared" si="232"/>
        <v>0</v>
      </c>
      <c r="U262" s="93">
        <f t="shared" si="233"/>
        <v>10</v>
      </c>
      <c r="V262" s="93">
        <f t="shared" si="234"/>
        <v>0</v>
      </c>
      <c r="W262" s="94">
        <f t="shared" si="235"/>
        <v>10</v>
      </c>
      <c r="X262" s="93"/>
      <c r="Y262" s="95">
        <f t="shared" si="236"/>
        <v>10</v>
      </c>
      <c r="Z262" s="95">
        <f t="shared" si="237"/>
        <v>0</v>
      </c>
      <c r="AA262" s="95" t="str">
        <f t="shared" si="238"/>
        <v>No data</v>
      </c>
    </row>
    <row r="263" spans="1:27" ht="45" customHeight="1">
      <c r="A263" s="41"/>
      <c r="B263" s="37" t="s">
        <v>298</v>
      </c>
      <c r="C263" s="42" t="s">
        <v>299</v>
      </c>
      <c r="D263" s="41"/>
      <c r="E263" s="43" t="b">
        <f>IF(E243="No","NA", IF(E243="Yes",""))</f>
        <v>0</v>
      </c>
      <c r="F263" s="43" t="b">
        <f t="shared" ref="F263:N263" si="277">IF(F243="No","NA", IF(F243="Yes",""))</f>
        <v>0</v>
      </c>
      <c r="G263" s="43" t="b">
        <f t="shared" si="277"/>
        <v>0</v>
      </c>
      <c r="H263" s="43" t="b">
        <f t="shared" si="277"/>
        <v>0</v>
      </c>
      <c r="I263" s="43" t="b">
        <f t="shared" si="277"/>
        <v>0</v>
      </c>
      <c r="J263" s="43" t="b">
        <f t="shared" si="277"/>
        <v>0</v>
      </c>
      <c r="K263" s="43" t="b">
        <f t="shared" si="277"/>
        <v>0</v>
      </c>
      <c r="L263" s="43" t="b">
        <f t="shared" si="277"/>
        <v>0</v>
      </c>
      <c r="M263" s="43" t="b">
        <f t="shared" si="277"/>
        <v>0</v>
      </c>
      <c r="N263" s="43" t="b">
        <f t="shared" si="277"/>
        <v>0</v>
      </c>
      <c r="P263" s="92">
        <f t="shared" si="228"/>
        <v>0</v>
      </c>
      <c r="Q263" s="93" t="str">
        <f t="shared" si="229"/>
        <v>%</v>
      </c>
      <c r="R263" s="93">
        <f t="shared" si="230"/>
        <v>0</v>
      </c>
      <c r="S263" s="93" t="str">
        <f t="shared" si="231"/>
        <v>%</v>
      </c>
      <c r="T263" s="93">
        <f t="shared" si="232"/>
        <v>0</v>
      </c>
      <c r="U263" s="93">
        <f t="shared" si="233"/>
        <v>10</v>
      </c>
      <c r="V263" s="93">
        <f t="shared" si="234"/>
        <v>0</v>
      </c>
      <c r="W263" s="94">
        <f t="shared" si="235"/>
        <v>10</v>
      </c>
      <c r="X263" s="93"/>
      <c r="Y263" s="95">
        <f t="shared" si="236"/>
        <v>10</v>
      </c>
      <c r="Z263" s="95">
        <f t="shared" si="237"/>
        <v>0</v>
      </c>
      <c r="AA263" s="95" t="str">
        <f t="shared" si="238"/>
        <v>No data</v>
      </c>
    </row>
    <row r="264" spans="1:27" ht="30">
      <c r="A264" s="41"/>
      <c r="B264" s="37" t="s">
        <v>300</v>
      </c>
      <c r="C264" s="42" t="s">
        <v>223</v>
      </c>
      <c r="D264" s="41"/>
      <c r="E264" s="55"/>
      <c r="F264" s="55"/>
      <c r="G264" s="55"/>
      <c r="H264" s="55"/>
      <c r="I264" s="55"/>
      <c r="J264" s="55"/>
      <c r="K264" s="55"/>
      <c r="L264" s="55"/>
      <c r="M264" s="55"/>
      <c r="N264" s="55"/>
    </row>
    <row r="265" spans="1:27" ht="30">
      <c r="A265" s="42"/>
      <c r="B265" s="37" t="s">
        <v>301</v>
      </c>
      <c r="C265" s="42" t="s">
        <v>302</v>
      </c>
      <c r="D265" s="41"/>
      <c r="E265" s="43" t="b">
        <f>IF(E243="No","NA", IF(E243="Yes",""))</f>
        <v>0</v>
      </c>
      <c r="F265" s="43" t="b">
        <f t="shared" ref="F265:N265" si="278">IF(F243="No","NA", IF(F243="Yes",""))</f>
        <v>0</v>
      </c>
      <c r="G265" s="43" t="b">
        <f t="shared" si="278"/>
        <v>0</v>
      </c>
      <c r="H265" s="43" t="b">
        <f t="shared" si="278"/>
        <v>0</v>
      </c>
      <c r="I265" s="43" t="b">
        <f t="shared" si="278"/>
        <v>0</v>
      </c>
      <c r="J265" s="43" t="b">
        <f t="shared" si="278"/>
        <v>0</v>
      </c>
      <c r="K265" s="43" t="b">
        <f t="shared" si="278"/>
        <v>0</v>
      </c>
      <c r="L265" s="43" t="b">
        <f t="shared" si="278"/>
        <v>0</v>
      </c>
      <c r="M265" s="43" t="b">
        <f t="shared" si="278"/>
        <v>0</v>
      </c>
      <c r="N265" s="43" t="b">
        <f t="shared" si="278"/>
        <v>0</v>
      </c>
      <c r="P265" s="92">
        <f>COUNTIF(E265:N265,"Yes")</f>
        <v>0</v>
      </c>
      <c r="Q265" s="93" t="str">
        <f>IF(ISERROR(P265/T265),"%",P265/T265*100)</f>
        <v>%</v>
      </c>
      <c r="R265" s="93">
        <f>COUNTIF(E265:N265, "no")</f>
        <v>0</v>
      </c>
      <c r="S265" s="93" t="str">
        <f>IF(ISERROR(R265/T265),"%",R265/T265*100)</f>
        <v>%</v>
      </c>
      <c r="T265" s="93">
        <f>SUM(P265+R265)</f>
        <v>0</v>
      </c>
      <c r="U265" s="93">
        <f>Y265+Z265</f>
        <v>10</v>
      </c>
      <c r="V265" s="93">
        <f>COUNTIF(E265:N265,"NA")</f>
        <v>0</v>
      </c>
      <c r="W265" s="94">
        <f>P265+R265+U265+V265</f>
        <v>10</v>
      </c>
      <c r="X265" s="93"/>
      <c r="Y265" s="95">
        <f>COUNTIF(E265:N265,"FALSE")</f>
        <v>10</v>
      </c>
      <c r="Z265" s="95">
        <f>COUNTIF(E265:N265,"")</f>
        <v>0</v>
      </c>
      <c r="AA265" s="95" t="str">
        <f>IF(U265=W265,"No data", IF(V265=W265,"NA", IF(U265+V265=W265,"NA", Q265)))</f>
        <v>No data</v>
      </c>
    </row>
    <row r="266" spans="1:27" ht="30">
      <c r="A266" s="41"/>
      <c r="B266" s="37" t="s">
        <v>303</v>
      </c>
      <c r="C266" s="42" t="s">
        <v>285</v>
      </c>
      <c r="D266" s="41"/>
      <c r="E266" s="55"/>
      <c r="F266" s="55"/>
      <c r="G266" s="55"/>
      <c r="H266" s="55"/>
      <c r="I266" s="55"/>
      <c r="J266" s="55"/>
      <c r="K266" s="55"/>
      <c r="L266" s="55"/>
      <c r="M266" s="55"/>
      <c r="N266" s="55"/>
    </row>
  </sheetData>
  <sheetProtection selectLockedCells="1"/>
  <dataConsolidate/>
  <mergeCells count="89">
    <mergeCell ref="A254:A262"/>
    <mergeCell ref="B254:B262"/>
    <mergeCell ref="C254:C262"/>
    <mergeCell ref="A228:A231"/>
    <mergeCell ref="B228:B231"/>
    <mergeCell ref="C228:C231"/>
    <mergeCell ref="A242:N242"/>
    <mergeCell ref="A244:A252"/>
    <mergeCell ref="B244:B252"/>
    <mergeCell ref="C244:C252"/>
    <mergeCell ref="B102:B103"/>
    <mergeCell ref="A131:N131"/>
    <mergeCell ref="A123:A129"/>
    <mergeCell ref="A102:A103"/>
    <mergeCell ref="A105:A112"/>
    <mergeCell ref="A113:A116"/>
    <mergeCell ref="B105:B112"/>
    <mergeCell ref="B123:B129"/>
    <mergeCell ref="C123:C129"/>
    <mergeCell ref="B113:B116"/>
    <mergeCell ref="C113:C116"/>
    <mergeCell ref="A4:N4"/>
    <mergeCell ref="A7:A8"/>
    <mergeCell ref="B7:B8"/>
    <mergeCell ref="C7:C8"/>
    <mergeCell ref="A9:A14"/>
    <mergeCell ref="B9:B14"/>
    <mergeCell ref="C9:C14"/>
    <mergeCell ref="A16:A21"/>
    <mergeCell ref="B16:B21"/>
    <mergeCell ref="C16:C21"/>
    <mergeCell ref="A25:A30"/>
    <mergeCell ref="B25:B30"/>
    <mergeCell ref="C25:C30"/>
    <mergeCell ref="C94:C99"/>
    <mergeCell ref="C45:C54"/>
    <mergeCell ref="A45:A54"/>
    <mergeCell ref="B45:B54"/>
    <mergeCell ref="C105:C112"/>
    <mergeCell ref="B94:B99"/>
    <mergeCell ref="A94:A99"/>
    <mergeCell ref="A78:A89"/>
    <mergeCell ref="B78:B89"/>
    <mergeCell ref="C78:C89"/>
    <mergeCell ref="A91:A93"/>
    <mergeCell ref="B91:B93"/>
    <mergeCell ref="C91:C93"/>
    <mergeCell ref="A101:N101"/>
    <mergeCell ref="C102:C103"/>
    <mergeCell ref="A55:A58"/>
    <mergeCell ref="A32:N32"/>
    <mergeCell ref="A33:A42"/>
    <mergeCell ref="B33:B42"/>
    <mergeCell ref="C33:C42"/>
    <mergeCell ref="A43:A44"/>
    <mergeCell ref="B43:B44"/>
    <mergeCell ref="C43:C44"/>
    <mergeCell ref="D43:D44"/>
    <mergeCell ref="B55:B58"/>
    <mergeCell ref="C55:C58"/>
    <mergeCell ref="C64:D64"/>
    <mergeCell ref="A65:A76"/>
    <mergeCell ref="B65:B76"/>
    <mergeCell ref="C65:C76"/>
    <mergeCell ref="B61:B62"/>
    <mergeCell ref="A161:A177"/>
    <mergeCell ref="B161:B177"/>
    <mergeCell ref="C161:C177"/>
    <mergeCell ref="B179:B195"/>
    <mergeCell ref="C179:C195"/>
    <mergeCell ref="A179:A195"/>
    <mergeCell ref="A132:A145"/>
    <mergeCell ref="C132:C145"/>
    <mergeCell ref="B132:B145"/>
    <mergeCell ref="A147:A160"/>
    <mergeCell ref="B147:B160"/>
    <mergeCell ref="C147:C160"/>
    <mergeCell ref="A218:A221"/>
    <mergeCell ref="B218:B221"/>
    <mergeCell ref="C218:C221"/>
    <mergeCell ref="A197:N197"/>
    <mergeCell ref="A199:N199"/>
    <mergeCell ref="A206:A210"/>
    <mergeCell ref="B206:B210"/>
    <mergeCell ref="C206:C210"/>
    <mergeCell ref="A200:N200"/>
    <mergeCell ref="A201:A203"/>
    <mergeCell ref="B201:B203"/>
    <mergeCell ref="C201:C203"/>
  </mergeCells>
  <conditionalFormatting sqref="E232:N232 E178:N178 E146:N160 E212:N212 E214:N214 E59:N59 E77:N89">
    <cfRule type="containsText" dxfId="17" priority="32" operator="containsText" text="No">
      <formula>NOT(ISERROR(SEARCH("No",E59)))</formula>
    </cfRule>
  </conditionalFormatting>
  <conditionalFormatting sqref="E102:N103 E123:N130 E211:N211 E217:N217">
    <cfRule type="containsText" dxfId="16" priority="29" operator="containsText" text="Yes">
      <formula>NOT(ISERROR(SEARCH("Yes",E102)))</formula>
    </cfRule>
  </conditionalFormatting>
  <conditionalFormatting sqref="E233:N233">
    <cfRule type="containsText" dxfId="15" priority="1" operator="containsText" text="More than 12 hours following admission/Not reviewed">
      <formula>NOT(ISERROR(SEARCH("More than 12 hours following admission/Not reviewed",E233)))</formula>
    </cfRule>
    <cfRule type="containsText" dxfId="14" priority="10" operator="containsText" text="More than 12 hours following admission">
      <formula>NOT(ISERROR(SEARCH("More than 12 hours following admission",E233)))</formula>
    </cfRule>
    <cfRule type="containsText" dxfId="13" priority="19" operator="containsText" text="&gt;12 hours">
      <formula>NOT(ISERROR(SEARCH("&gt;12 hours",E233)))</formula>
    </cfRule>
  </conditionalFormatting>
  <conditionalFormatting sqref="E233:N233">
    <cfRule type="containsText" dxfId="12" priority="16" operator="containsText" text="Not reviewed by a consultant">
      <formula>NOT(ISERROR(SEARCH("Not reviewed by a consultant",E233)))</formula>
    </cfRule>
    <cfRule type="containsText" dxfId="11" priority="17" operator="containsText" text="&gt;24 hours">
      <formula>NOT(ISERROR(SEARCH("&gt;24 hours",E233)))</formula>
    </cfRule>
    <cfRule type="containsText" dxfId="10" priority="18" operator="containsText" text="&gt;12 hours but &lt;24 hours">
      <formula>NOT(ISERROR(SEARCH("&gt;12 hours but &lt;24 hours",E233)))</formula>
    </cfRule>
  </conditionalFormatting>
  <conditionalFormatting sqref="E205:N205">
    <cfRule type="containsText" dxfId="9" priority="7" operator="containsText" text="NA">
      <formula>NOT(ISERROR(SEARCH("NA",E205)))</formula>
    </cfRule>
    <cfRule type="containsText" dxfId="8" priority="8" operator="containsText" text="False">
      <formula>NOT(ISERROR(SEARCH("False",E205)))</formula>
    </cfRule>
    <cfRule type="notContainsText" dxfId="7" priority="9" operator="notContains" text="or above">
      <formula>ISERROR(SEARCH("or above",E205))</formula>
    </cfRule>
  </conditionalFormatting>
  <dataValidations count="19">
    <dataValidation type="list" allowBlank="1" showInputMessage="1" showErrorMessage="1" sqref="A242:N243 E161:N178 E206:N210 E116:N116 E114:N114 E65:N77 E90 E56:N56 E44:N44 E30:N30 E28:N28 E26:N26 E14:N14 E12:N12 E10:N10 E8:N8 E17:N17 E19:N19 E21:N21 E58:N59 E132:N146 E232:N232">
      <formula1>Answer3</formula1>
    </dataValidation>
    <dataValidation type="list" allowBlank="1" showInputMessage="1" showErrorMessage="1" sqref="E238:N240 E234:N236 E117:N117 E227:N227 E64:N64 F90:N90 E60:N60 E222:N222 E198:N198 E196:N196 E224:N224">
      <formula1>Answer4</formula1>
    </dataValidation>
    <dataValidation type="list" allowBlank="1" showInputMessage="1" showErrorMessage="1" sqref="E263:N263 E253:N253 E265:N265 E78:N89 E211:N212 E147:N160 E214:N214 E123:N129 E119:N119 E94:N99 E179:N195 E217:N221 E225:N225 E228:N231">
      <formula1>Answer8</formula1>
    </dataValidation>
    <dataValidation type="list" allowBlank="1" showInputMessage="1" showErrorMessage="1" sqref="E233:N233">
      <formula1>Answer16</formula1>
    </dataValidation>
    <dataValidation type="list" allowBlank="1" showInputMessage="1" showErrorMessage="1" sqref="E237:N237">
      <formula1>Answer13</formula1>
    </dataValidation>
    <dataValidation type="time" allowBlank="1" showInputMessage="1" showErrorMessage="1" sqref="E113:N113 E16:N16 E9:N9 E25:N25 E55:N55">
      <formula1>0</formula1>
      <formula2>0.999305555555556</formula2>
    </dataValidation>
    <dataValidation type="date" allowBlank="1" showInputMessage="1" showErrorMessage="1" sqref="E115:N115 E18:N18 E11:N11 E27:N27 E43:N43 E57:N57">
      <formula1>39448</formula1>
      <formula2>55153</formula2>
    </dataValidation>
    <dataValidation type="list" allowBlank="1" showInputMessage="1" showErrorMessage="1" sqref="E102:N103">
      <formula1>Answer7</formula1>
    </dataValidation>
    <dataValidation type="list" allowBlank="1" showInputMessage="1" showErrorMessage="1" sqref="E204:N204">
      <formula1>Answer9</formula1>
    </dataValidation>
    <dataValidation type="list" allowBlank="1" showInputMessage="1" showErrorMessage="1" sqref="E205:N205">
      <formula1>Answer17</formula1>
    </dataValidation>
    <dataValidation type="list" allowBlank="1" showInputMessage="1" showErrorMessage="1" sqref="E20:N20 E13:N13">
      <formula1>Answer2</formula1>
    </dataValidation>
    <dataValidation type="list" allowBlank="1" showInputMessage="1" showErrorMessage="1" sqref="E6:N6">
      <formula1>Answer1</formula1>
    </dataValidation>
    <dataValidation type="whole" allowBlank="1" showInputMessage="1" showErrorMessage="1" sqref="E5:N5">
      <formula1>0</formula1>
      <formula2>150</formula2>
    </dataValidation>
    <dataValidation type="list" allowBlank="1" showInputMessage="1" showErrorMessage="1" sqref="E15:N15">
      <formula1>Answer18</formula1>
    </dataValidation>
    <dataValidation type="list" allowBlank="1" showInputMessage="1" showErrorMessage="1" sqref="E22:N22">
      <formula1>Answer19</formula1>
    </dataValidation>
    <dataValidation type="list" allowBlank="1" showInputMessage="1" showErrorMessage="1" sqref="E62:N62">
      <formula1>Answer24</formula1>
    </dataValidation>
    <dataValidation type="list" allowBlank="1" showInputMessage="1" showErrorMessage="1" sqref="E100:N100">
      <formula1>Answer21</formula1>
    </dataValidation>
    <dataValidation type="list" allowBlank="1" showInputMessage="1" showErrorMessage="1" sqref="E223:N223">
      <formula1>Answer22</formula1>
    </dataValidation>
    <dataValidation type="list" allowBlank="1" showInputMessage="1" showErrorMessage="1" sqref="E61:N61">
      <formula1>Answer23</formula1>
    </dataValidation>
  </dataValidations>
  <pageMargins left="0.7" right="0.7" top="0.75" bottom="0.75" header="0.3" footer="0.3"/>
  <pageSetup paperSize="9" orientation="portrait" r:id="rId1"/>
  <ignoredErrors>
    <ignoredError sqref="E246" formula="1"/>
  </ignoredErrors>
  <drawing r:id="rId2"/>
</worksheet>
</file>

<file path=xl/worksheets/sheet4.xml><?xml version="1.0" encoding="utf-8"?>
<worksheet xmlns="http://schemas.openxmlformats.org/spreadsheetml/2006/main" xmlns:r="http://schemas.openxmlformats.org/officeDocument/2006/relationships">
  <sheetPr codeName="Sheet7"/>
  <dimension ref="A1:AE35"/>
  <sheetViews>
    <sheetView workbookViewId="0">
      <selection sqref="A1:G1"/>
    </sheetView>
  </sheetViews>
  <sheetFormatPr defaultRowHeight="15"/>
  <cols>
    <col min="1" max="8" width="9.140625" style="2"/>
    <col min="9" max="19" width="8.28515625" style="2" customWidth="1"/>
    <col min="20" max="20" width="9.140625" style="2"/>
    <col min="21" max="21" width="32.5703125" style="70" customWidth="1"/>
    <col min="22" max="31" width="9.140625" style="70"/>
    <col min="32" max="16384" width="9.140625" style="2"/>
  </cols>
  <sheetData>
    <row r="1" spans="1:22">
      <c r="A1" s="125" t="s">
        <v>482</v>
      </c>
      <c r="B1" s="125"/>
      <c r="C1" s="125"/>
      <c r="D1" s="125"/>
      <c r="E1" s="125"/>
      <c r="F1" s="125"/>
      <c r="G1" s="125"/>
      <c r="H1" s="1"/>
      <c r="I1" s="1"/>
      <c r="J1" s="1"/>
      <c r="K1" s="1"/>
      <c r="L1" s="1"/>
      <c r="M1" s="1"/>
      <c r="N1" s="1"/>
      <c r="O1" s="1"/>
      <c r="P1" s="1"/>
      <c r="Q1" s="1"/>
      <c r="R1" s="1"/>
      <c r="S1" s="1"/>
    </row>
    <row r="2" spans="1:22">
      <c r="A2" s="1"/>
      <c r="B2" s="1"/>
      <c r="C2" s="1"/>
      <c r="D2" s="1"/>
      <c r="E2" s="1"/>
      <c r="F2" s="1"/>
      <c r="G2" s="1"/>
      <c r="H2" s="1"/>
      <c r="I2" s="127" t="s">
        <v>408</v>
      </c>
      <c r="J2" s="127"/>
      <c r="K2" s="127"/>
      <c r="L2" s="127"/>
      <c r="M2" s="127"/>
      <c r="N2" s="127"/>
      <c r="O2" s="127"/>
      <c r="P2" s="127"/>
      <c r="Q2" s="127"/>
      <c r="R2" s="127"/>
      <c r="S2" s="127"/>
    </row>
    <row r="3" spans="1:22" ht="30" customHeight="1">
      <c r="A3" s="1"/>
      <c r="B3" s="1"/>
      <c r="C3" s="1"/>
      <c r="D3" s="1"/>
      <c r="E3" s="1"/>
      <c r="F3" s="1"/>
      <c r="G3" s="1"/>
      <c r="H3" s="1"/>
      <c r="I3" s="23"/>
      <c r="J3" s="23">
        <v>2</v>
      </c>
      <c r="K3" s="23">
        <v>3</v>
      </c>
      <c r="L3" s="23">
        <v>4</v>
      </c>
      <c r="M3" s="23">
        <v>5</v>
      </c>
      <c r="N3" s="23">
        <v>6</v>
      </c>
      <c r="O3" s="23">
        <v>7</v>
      </c>
      <c r="P3" s="23">
        <v>8</v>
      </c>
      <c r="Q3" s="23">
        <v>9</v>
      </c>
      <c r="R3" s="23">
        <v>10</v>
      </c>
      <c r="S3" s="23">
        <v>11</v>
      </c>
      <c r="U3" s="107" t="s">
        <v>452</v>
      </c>
      <c r="V3" s="126" t="s">
        <v>449</v>
      </c>
    </row>
    <row r="4" spans="1:22">
      <c r="A4" s="1"/>
      <c r="B4" s="1"/>
      <c r="C4" s="1"/>
      <c r="D4" s="1"/>
      <c r="E4" s="1"/>
      <c r="F4" s="1"/>
      <c r="G4" s="1"/>
      <c r="H4" s="1"/>
      <c r="I4" s="73" t="s">
        <v>359</v>
      </c>
      <c r="J4" s="73" t="s">
        <v>361</v>
      </c>
      <c r="K4" s="73" t="s">
        <v>362</v>
      </c>
      <c r="L4" s="73" t="s">
        <v>373</v>
      </c>
      <c r="M4" s="73" t="s">
        <v>360</v>
      </c>
      <c r="N4" s="73" t="s">
        <v>375</v>
      </c>
      <c r="O4" s="73" t="s">
        <v>389</v>
      </c>
      <c r="P4" s="73" t="s">
        <v>376</v>
      </c>
      <c r="Q4" s="73" t="s">
        <v>378</v>
      </c>
      <c r="R4" s="73" t="s">
        <v>382</v>
      </c>
      <c r="S4" s="73" t="s">
        <v>447</v>
      </c>
      <c r="U4" s="107"/>
      <c r="V4" s="126"/>
    </row>
    <row r="5" spans="1:22">
      <c r="A5" s="1"/>
      <c r="B5" s="1"/>
      <c r="C5" s="1"/>
      <c r="D5" s="1"/>
      <c r="E5" s="1"/>
      <c r="F5" s="1"/>
      <c r="G5" s="1"/>
      <c r="H5" s="1"/>
      <c r="I5" s="73" t="s">
        <v>369</v>
      </c>
      <c r="J5" s="1"/>
      <c r="K5" s="73" t="s">
        <v>363</v>
      </c>
      <c r="L5" s="73" t="s">
        <v>374</v>
      </c>
      <c r="M5" s="1"/>
      <c r="N5" s="1"/>
      <c r="O5" s="73" t="s">
        <v>390</v>
      </c>
      <c r="P5" s="73" t="s">
        <v>377</v>
      </c>
      <c r="Q5" s="73" t="s">
        <v>379</v>
      </c>
      <c r="R5" s="1"/>
      <c r="S5" s="73" t="s">
        <v>448</v>
      </c>
      <c r="U5" s="107"/>
      <c r="V5" s="126"/>
    </row>
    <row r="6" spans="1:22">
      <c r="A6" s="1"/>
      <c r="B6" s="1"/>
      <c r="C6" s="1"/>
      <c r="D6" s="1"/>
      <c r="E6" s="1"/>
      <c r="F6" s="1"/>
      <c r="G6" s="1"/>
      <c r="H6" s="1"/>
      <c r="I6" s="73" t="s">
        <v>360</v>
      </c>
      <c r="J6" s="1"/>
      <c r="K6" s="73" t="s">
        <v>364</v>
      </c>
      <c r="L6" s="1"/>
      <c r="M6" s="1"/>
      <c r="N6" s="1"/>
      <c r="O6" s="1"/>
      <c r="P6" s="1"/>
      <c r="Q6" s="73" t="s">
        <v>380</v>
      </c>
      <c r="R6" s="1"/>
      <c r="S6" s="1"/>
      <c r="U6" s="107"/>
      <c r="V6" s="126"/>
    </row>
    <row r="7" spans="1:22">
      <c r="A7" s="1"/>
      <c r="B7" s="1"/>
      <c r="C7" s="1"/>
      <c r="D7" s="1"/>
      <c r="E7" s="1"/>
      <c r="F7" s="1"/>
      <c r="G7" s="1"/>
      <c r="H7" s="1"/>
      <c r="I7" s="73" t="s">
        <v>437</v>
      </c>
      <c r="J7" s="1"/>
      <c r="K7" s="73" t="s">
        <v>365</v>
      </c>
      <c r="L7" s="1"/>
      <c r="M7" s="1"/>
      <c r="N7" s="1"/>
      <c r="O7" s="1"/>
      <c r="P7" s="1"/>
      <c r="Q7" s="73" t="s">
        <v>381</v>
      </c>
      <c r="R7" s="1"/>
      <c r="S7" s="1"/>
      <c r="U7" s="107"/>
      <c r="V7" s="126"/>
    </row>
    <row r="8" spans="1:22">
      <c r="A8" s="1"/>
      <c r="B8" s="1"/>
      <c r="C8" s="1"/>
      <c r="D8" s="1"/>
      <c r="E8" s="1"/>
      <c r="F8" s="1"/>
      <c r="G8" s="1"/>
      <c r="H8" s="1"/>
      <c r="I8" s="1"/>
      <c r="J8" s="1"/>
      <c r="K8" s="73" t="s">
        <v>366</v>
      </c>
      <c r="L8" s="1"/>
      <c r="M8" s="1"/>
      <c r="N8" s="1"/>
      <c r="O8" s="1"/>
      <c r="P8" s="1"/>
      <c r="Q8" s="1"/>
      <c r="R8" s="1"/>
      <c r="S8" s="1"/>
      <c r="U8" s="4" t="s">
        <v>450</v>
      </c>
      <c r="V8" s="77">
        <v>100</v>
      </c>
    </row>
    <row r="9" spans="1:22">
      <c r="A9" s="1"/>
      <c r="B9" s="1"/>
      <c r="C9" s="1"/>
      <c r="D9" s="1"/>
      <c r="E9" s="1"/>
      <c r="F9" s="1"/>
      <c r="G9" s="1"/>
      <c r="H9" s="1"/>
      <c r="I9" s="1"/>
      <c r="J9" s="1"/>
      <c r="K9" s="73" t="s">
        <v>367</v>
      </c>
      <c r="L9" s="1"/>
      <c r="M9" s="1"/>
      <c r="N9" s="1"/>
      <c r="O9" s="1"/>
      <c r="P9" s="1"/>
      <c r="Q9" s="1"/>
      <c r="R9" s="1"/>
      <c r="S9" s="1"/>
      <c r="U9" s="76" t="s">
        <v>451</v>
      </c>
      <c r="V9" s="78">
        <v>50</v>
      </c>
    </row>
    <row r="10" spans="1:22">
      <c r="A10" s="1"/>
      <c r="B10" s="1"/>
      <c r="C10" s="1"/>
      <c r="D10" s="1"/>
      <c r="E10" s="1"/>
      <c r="F10" s="1"/>
      <c r="G10" s="1"/>
      <c r="H10" s="1"/>
      <c r="I10" s="1"/>
      <c r="J10" s="1"/>
      <c r="K10" s="73" t="s">
        <v>368</v>
      </c>
      <c r="L10" s="1"/>
      <c r="M10" s="1"/>
      <c r="N10" s="1"/>
      <c r="O10" s="1"/>
      <c r="P10" s="1"/>
      <c r="Q10" s="1"/>
      <c r="R10" s="1"/>
      <c r="S10" s="1"/>
    </row>
    <row r="11" spans="1:22">
      <c r="A11" s="1"/>
      <c r="B11" s="1"/>
      <c r="C11" s="1"/>
      <c r="D11" s="1"/>
      <c r="E11" s="1"/>
      <c r="F11" s="1"/>
      <c r="G11" s="1"/>
      <c r="H11" s="1"/>
      <c r="I11" s="1"/>
      <c r="J11" s="1"/>
      <c r="K11" s="73" t="s">
        <v>369</v>
      </c>
      <c r="L11" s="1"/>
      <c r="M11" s="1"/>
      <c r="N11" s="1"/>
      <c r="O11" s="1"/>
      <c r="P11" s="1"/>
      <c r="Q11" s="1"/>
      <c r="R11" s="1"/>
      <c r="S11" s="1"/>
    </row>
    <row r="12" spans="1:22">
      <c r="A12" s="1"/>
      <c r="B12" s="1"/>
      <c r="C12" s="1"/>
      <c r="D12" s="1"/>
      <c r="E12" s="1"/>
      <c r="F12" s="1"/>
      <c r="G12" s="1"/>
      <c r="H12" s="1"/>
      <c r="I12" s="1"/>
      <c r="J12" s="1"/>
      <c r="K12" s="73" t="s">
        <v>370</v>
      </c>
      <c r="L12" s="1"/>
      <c r="M12" s="1"/>
      <c r="N12" s="1"/>
      <c r="O12" s="1"/>
      <c r="P12" s="1"/>
      <c r="Q12" s="1"/>
      <c r="R12" s="1"/>
      <c r="S12" s="1"/>
    </row>
    <row r="13" spans="1:22">
      <c r="A13" s="1"/>
      <c r="B13" s="1"/>
      <c r="C13" s="1"/>
      <c r="D13" s="1"/>
      <c r="E13" s="1"/>
      <c r="F13" s="1"/>
      <c r="G13" s="1"/>
      <c r="H13" s="1"/>
      <c r="I13" s="1"/>
      <c r="J13" s="1"/>
      <c r="K13" s="73" t="s">
        <v>371</v>
      </c>
      <c r="L13" s="1"/>
      <c r="M13" s="1"/>
      <c r="N13" s="1"/>
      <c r="O13" s="1"/>
      <c r="P13" s="1"/>
      <c r="Q13" s="1"/>
      <c r="R13" s="1"/>
      <c r="S13" s="1"/>
    </row>
    <row r="14" spans="1:22">
      <c r="A14" s="1"/>
      <c r="B14" s="1"/>
      <c r="C14" s="1"/>
      <c r="D14" s="1"/>
      <c r="E14" s="1"/>
      <c r="F14" s="1"/>
      <c r="G14" s="1"/>
      <c r="H14" s="1"/>
      <c r="I14" s="1"/>
      <c r="J14" s="1"/>
      <c r="K14" s="73" t="s">
        <v>372</v>
      </c>
      <c r="L14" s="1"/>
      <c r="M14" s="1"/>
      <c r="N14" s="1"/>
      <c r="O14" s="1"/>
      <c r="P14" s="1"/>
      <c r="Q14" s="1"/>
      <c r="R14" s="1"/>
      <c r="S14" s="1"/>
    </row>
    <row r="15" spans="1:22">
      <c r="A15" s="1"/>
      <c r="B15" s="1"/>
      <c r="C15" s="1"/>
      <c r="D15" s="1"/>
      <c r="E15" s="1"/>
      <c r="F15" s="1"/>
      <c r="G15" s="1"/>
      <c r="H15" s="1"/>
      <c r="I15" s="1"/>
      <c r="J15" s="1"/>
      <c r="K15" s="73" t="s">
        <v>422</v>
      </c>
      <c r="L15" s="1"/>
      <c r="M15" s="1"/>
      <c r="N15" s="1"/>
      <c r="O15" s="1"/>
      <c r="P15" s="1"/>
      <c r="Q15" s="1"/>
      <c r="R15" s="1"/>
      <c r="S15" s="1"/>
    </row>
    <row r="16" spans="1:22">
      <c r="A16" s="1"/>
      <c r="B16" s="1"/>
      <c r="C16" s="1"/>
      <c r="D16" s="1"/>
      <c r="E16" s="1"/>
      <c r="F16" s="1"/>
      <c r="G16" s="1"/>
      <c r="H16" s="1"/>
      <c r="I16" s="1"/>
      <c r="J16" s="1"/>
      <c r="K16" s="75"/>
      <c r="L16" s="1"/>
      <c r="M16" s="1"/>
      <c r="N16" s="1"/>
      <c r="O16" s="1"/>
      <c r="P16" s="1"/>
      <c r="Q16" s="1"/>
      <c r="R16" s="1"/>
      <c r="S16" s="1"/>
    </row>
    <row r="17" spans="1:31">
      <c r="A17" s="1"/>
      <c r="B17" s="1"/>
      <c r="C17" s="1"/>
      <c r="D17" s="1"/>
      <c r="E17" s="1"/>
      <c r="F17" s="1"/>
      <c r="G17" s="1"/>
      <c r="H17" s="1"/>
      <c r="I17" s="1"/>
      <c r="J17" s="1"/>
      <c r="K17" s="1"/>
      <c r="L17" s="1"/>
      <c r="M17" s="1"/>
      <c r="N17" s="1"/>
      <c r="O17" s="1"/>
      <c r="P17" s="1"/>
      <c r="Q17" s="1"/>
      <c r="R17" s="1"/>
      <c r="S17" s="1"/>
    </row>
    <row r="18" spans="1:31">
      <c r="A18" s="1"/>
      <c r="B18" s="1"/>
      <c r="C18" s="1"/>
      <c r="D18" s="1"/>
      <c r="E18" s="1"/>
      <c r="F18" s="1"/>
      <c r="G18" s="1"/>
      <c r="H18" s="1"/>
      <c r="I18" s="126" t="s">
        <v>409</v>
      </c>
      <c r="J18" s="126"/>
      <c r="K18" s="126"/>
      <c r="L18" s="126"/>
      <c r="M18" s="126"/>
      <c r="N18" s="126"/>
      <c r="O18" s="126"/>
      <c r="P18" s="126"/>
      <c r="Q18" s="126"/>
      <c r="R18" s="126"/>
      <c r="S18" s="126"/>
      <c r="U18" s="72"/>
      <c r="V18" s="72"/>
      <c r="W18" s="72"/>
      <c r="X18" s="72"/>
      <c r="Y18" s="72"/>
      <c r="Z18" s="72"/>
      <c r="AA18" s="72"/>
      <c r="AB18" s="72"/>
      <c r="AC18" s="71"/>
      <c r="AD18" s="72"/>
      <c r="AE18" s="71"/>
    </row>
    <row r="19" spans="1:31">
      <c r="A19" s="1"/>
      <c r="B19" s="1"/>
      <c r="C19" s="1"/>
      <c r="D19" s="1"/>
      <c r="E19" s="1"/>
      <c r="F19" s="1"/>
      <c r="G19" s="1"/>
      <c r="H19" s="1"/>
      <c r="I19" s="36">
        <v>1</v>
      </c>
      <c r="J19" s="36">
        <v>2</v>
      </c>
      <c r="K19" s="36">
        <v>3</v>
      </c>
      <c r="L19" s="36">
        <v>4</v>
      </c>
      <c r="M19" s="36">
        <v>5</v>
      </c>
      <c r="N19" s="36">
        <v>6</v>
      </c>
      <c r="O19" s="36">
        <v>7</v>
      </c>
      <c r="P19" s="36">
        <v>8</v>
      </c>
      <c r="Q19" s="36">
        <v>9</v>
      </c>
      <c r="R19" s="36">
        <v>10</v>
      </c>
      <c r="S19" s="36">
        <v>11</v>
      </c>
    </row>
    <row r="20" spans="1:31">
      <c r="A20" s="1"/>
      <c r="B20" s="1"/>
      <c r="C20" s="1"/>
      <c r="D20" s="1"/>
      <c r="E20" s="1"/>
      <c r="F20" s="1"/>
      <c r="G20" s="1"/>
      <c r="H20" s="1"/>
      <c r="I20" s="74" t="str">
        <f>'Audit tool'!AA59</f>
        <v>No data</v>
      </c>
      <c r="J20" s="74" t="str">
        <f>'Audit tool'!AA77</f>
        <v>No data</v>
      </c>
      <c r="K20" s="74" t="str">
        <f>'Audit tool'!AA78</f>
        <v>No data</v>
      </c>
      <c r="L20" s="74" t="str">
        <f>'Audit tool'!AA232</f>
        <v>No data</v>
      </c>
      <c r="M20" s="74" t="str">
        <f>'Audit tool'!AA146</f>
        <v>No data</v>
      </c>
      <c r="N20" s="74" t="str">
        <f>'Audit tool'!AA178</f>
        <v>No data</v>
      </c>
      <c r="O20" s="74" t="str">
        <f>'Audit tool'!AA102</f>
        <v>No data</v>
      </c>
      <c r="P20" s="74" t="str">
        <f>'Audit tool'!AA253</f>
        <v>No data</v>
      </c>
      <c r="Q20" s="74" t="str">
        <f>'Audit tool'!AA205</f>
        <v>No data</v>
      </c>
      <c r="R20" s="74" t="str">
        <f>'Audit tool'!AA217</f>
        <v>No data</v>
      </c>
      <c r="S20" s="74" t="str">
        <f>'Audit tool'!AA123</f>
        <v>No data</v>
      </c>
    </row>
    <row r="21" spans="1:31">
      <c r="A21" s="1"/>
      <c r="B21" s="1"/>
      <c r="C21" s="1"/>
      <c r="D21" s="1"/>
      <c r="E21" s="1"/>
      <c r="F21" s="1"/>
      <c r="G21" s="1"/>
      <c r="H21" s="1"/>
      <c r="I21" s="74" t="str">
        <f>'Audit tool'!AA85</f>
        <v>No data</v>
      </c>
      <c r="J21" s="1"/>
      <c r="K21" s="74" t="str">
        <f>'Audit tool'!AA79</f>
        <v>No data</v>
      </c>
      <c r="L21" s="74" t="str">
        <f>'Audit tool'!AA233</f>
        <v>No data</v>
      </c>
      <c r="M21" s="1"/>
      <c r="N21" s="1"/>
      <c r="O21" s="74" t="str">
        <f>'Audit tool'!AA103</f>
        <v>No data</v>
      </c>
      <c r="P21" s="74" t="str">
        <f>'Audit tool'!AA265</f>
        <v>No data</v>
      </c>
      <c r="Q21" s="74" t="str">
        <f>'Audit tool'!AA211</f>
        <v>No data</v>
      </c>
      <c r="R21" s="1"/>
      <c r="S21" s="74" t="str">
        <f>'Audit tool'!AA124</f>
        <v>No data</v>
      </c>
    </row>
    <row r="22" spans="1:31">
      <c r="I22" s="74" t="str">
        <f>'Audit tool'!AA146</f>
        <v>No data</v>
      </c>
      <c r="J22" s="1"/>
      <c r="K22" s="74" t="str">
        <f>'Audit tool'!AA80</f>
        <v>No data</v>
      </c>
      <c r="L22" s="1"/>
      <c r="M22" s="1"/>
      <c r="N22" s="1"/>
      <c r="O22" s="1"/>
      <c r="P22" s="1"/>
      <c r="Q22" s="74" t="str">
        <f>'Audit tool'!AA212</f>
        <v>No data</v>
      </c>
      <c r="R22" s="1"/>
      <c r="S22" s="1"/>
    </row>
    <row r="23" spans="1:31">
      <c r="I23" s="74" t="str">
        <f>'Audit tool'!AA159</f>
        <v>No data</v>
      </c>
      <c r="J23" s="1"/>
      <c r="K23" s="74" t="str">
        <f>'Audit tool'!AA81</f>
        <v>No data</v>
      </c>
      <c r="L23" s="1"/>
      <c r="M23" s="1"/>
      <c r="N23" s="1"/>
      <c r="O23" s="1"/>
      <c r="P23" s="1"/>
      <c r="Q23" s="74" t="str">
        <f>'Audit tool'!AA214</f>
        <v>No data</v>
      </c>
      <c r="R23" s="1"/>
      <c r="S23" s="1"/>
    </row>
    <row r="24" spans="1:31">
      <c r="I24" s="1"/>
      <c r="J24" s="1"/>
      <c r="K24" s="74" t="str">
        <f>'Audit tool'!AA82</f>
        <v>No data</v>
      </c>
      <c r="L24" s="1"/>
      <c r="M24" s="1"/>
      <c r="N24" s="1"/>
      <c r="O24" s="1"/>
      <c r="P24" s="1"/>
      <c r="Q24" s="1"/>
      <c r="R24" s="1"/>
      <c r="S24" s="1"/>
    </row>
    <row r="25" spans="1:31">
      <c r="I25" s="1"/>
      <c r="J25" s="1"/>
      <c r="K25" s="74" t="str">
        <f>'Audit tool'!AA83</f>
        <v>No data</v>
      </c>
      <c r="L25" s="1"/>
      <c r="M25" s="1"/>
      <c r="N25" s="1"/>
      <c r="O25" s="1"/>
      <c r="P25" s="1"/>
      <c r="Q25" s="1"/>
      <c r="R25" s="1"/>
      <c r="S25" s="1"/>
    </row>
    <row r="26" spans="1:31">
      <c r="I26" s="1"/>
      <c r="J26" s="1"/>
      <c r="K26" s="74" t="str">
        <f>'Audit tool'!AA84</f>
        <v>No data</v>
      </c>
      <c r="L26" s="1"/>
      <c r="M26" s="1"/>
      <c r="N26" s="1"/>
      <c r="O26" s="1"/>
      <c r="P26" s="1"/>
      <c r="Q26" s="1"/>
      <c r="R26" s="1"/>
      <c r="S26" s="1"/>
    </row>
    <row r="27" spans="1:31">
      <c r="I27" s="1"/>
      <c r="J27" s="1"/>
      <c r="K27" s="74" t="str">
        <f>'Audit tool'!AA85</f>
        <v>No data</v>
      </c>
      <c r="L27" s="1"/>
      <c r="M27" s="1"/>
      <c r="N27" s="1"/>
      <c r="O27" s="1"/>
      <c r="P27" s="1"/>
      <c r="Q27" s="1"/>
      <c r="R27" s="1"/>
      <c r="S27" s="1"/>
    </row>
    <row r="28" spans="1:31">
      <c r="I28" s="1"/>
      <c r="J28" s="1"/>
      <c r="K28" s="74" t="str">
        <f>'Audit tool'!AA86</f>
        <v>No data</v>
      </c>
      <c r="L28" s="1"/>
      <c r="M28" s="1"/>
      <c r="N28" s="1"/>
      <c r="O28" s="1"/>
      <c r="P28" s="1"/>
      <c r="Q28" s="1"/>
      <c r="R28" s="1"/>
      <c r="S28" s="1"/>
    </row>
    <row r="29" spans="1:31">
      <c r="I29" s="1"/>
      <c r="J29" s="1"/>
      <c r="K29" s="74" t="str">
        <f>'Audit tool'!AA87</f>
        <v>No data</v>
      </c>
      <c r="L29" s="1"/>
      <c r="M29" s="1"/>
      <c r="N29" s="1"/>
      <c r="O29" s="1"/>
      <c r="P29" s="1"/>
      <c r="Q29" s="1"/>
      <c r="R29" s="1"/>
      <c r="S29" s="1"/>
    </row>
    <row r="30" spans="1:31">
      <c r="I30" s="1"/>
      <c r="J30" s="1"/>
      <c r="K30" s="74" t="str">
        <f>'Audit tool'!AA88</f>
        <v>No data</v>
      </c>
      <c r="L30" s="1"/>
      <c r="M30" s="1"/>
      <c r="N30" s="1"/>
      <c r="O30" s="1"/>
      <c r="P30" s="1"/>
      <c r="Q30" s="1"/>
      <c r="R30" s="1"/>
      <c r="S30" s="1"/>
    </row>
    <row r="31" spans="1:31">
      <c r="K31" s="74" t="str">
        <f>'Audit tool'!AA89</f>
        <v>No data</v>
      </c>
    </row>
    <row r="32" spans="1:31">
      <c r="K32" s="75"/>
    </row>
    <row r="34" spans="9:19">
      <c r="I34" s="127" t="s">
        <v>383</v>
      </c>
      <c r="J34" s="127"/>
      <c r="K34" s="127"/>
      <c r="L34" s="127"/>
      <c r="M34" s="127"/>
      <c r="N34" s="127"/>
      <c r="O34" s="127"/>
      <c r="P34" s="127"/>
      <c r="Q34" s="127"/>
      <c r="R34" s="127"/>
      <c r="S34" s="127"/>
    </row>
    <row r="35" spans="9:19">
      <c r="I35" s="74" t="str">
        <f>IF(I20="No data", "No data", IF(I20="NA","NA",SUM(I20:I23)/COUNT(I20:I23)))</f>
        <v>No data</v>
      </c>
      <c r="J35" s="74" t="str">
        <f>IF(J20="No data", "No data", IF(J20="NA","NA",SUM(J20:J20)/COUNT(J20:J20)))</f>
        <v>No data</v>
      </c>
      <c r="K35" s="74" t="str">
        <f>IF(K20="No data", "No data", IF(K20="NA","NA",SUM(K20:K31)/COUNT(K20:K31)))</f>
        <v>No data</v>
      </c>
      <c r="L35" s="74" t="str">
        <f>IF(L20="No data", "No data", IF(L20="NA","NA",SUM(L20:L21)/COUNT(L20:L21)))</f>
        <v>No data</v>
      </c>
      <c r="M35" s="74" t="str">
        <f>IF(M20="No data", "No data", IF(M20="NA","NA",SUM(M20:M20)/COUNT(M20:M20)))</f>
        <v>No data</v>
      </c>
      <c r="N35" s="74" t="str">
        <f>IF(N20="No data", "No data", IF(N20="NA","NA",SUM(N20:N20)/COUNT(N20:N20)))</f>
        <v>No data</v>
      </c>
      <c r="O35" s="74" t="str">
        <f>IF(O20="No data", "No data", IF(O20="NA","NA",SUM(O20:O21)/COUNT(O20:O21)))</f>
        <v>No data</v>
      </c>
      <c r="P35" s="74" t="str">
        <f>IF(P20="No data", "No data", IF(P20="NA","NA",SUM(P20:P21)/COUNT(P20:P21)))</f>
        <v>No data</v>
      </c>
      <c r="Q35" s="74" t="str">
        <f>IF(Q20="No data", "No data", IF(Q20="NA","NA",SUM(Q20:Q23)/COUNT(Q20:Q23)))</f>
        <v>No data</v>
      </c>
      <c r="R35" s="74" t="str">
        <f>IF(R20="No data", "No data", IF(R20="NA","NA",SUM(R20:R20)/COUNT(R20:R20)))</f>
        <v>No data</v>
      </c>
      <c r="S35" s="74" t="str">
        <f>IF(S20="No data", "No data", IF(S20="NA","NA",SUM(S20:S21)/COUNT(S20:S21)))</f>
        <v>No data</v>
      </c>
    </row>
  </sheetData>
  <sheetProtection selectLockedCells="1"/>
  <mergeCells count="6">
    <mergeCell ref="A1:G1"/>
    <mergeCell ref="V3:V7"/>
    <mergeCell ref="I2:S2"/>
    <mergeCell ref="I34:S34"/>
    <mergeCell ref="I18:S18"/>
    <mergeCell ref="U3:U7"/>
  </mergeCells>
  <conditionalFormatting sqref="S20:S21 R20 M20:N20 O20:P21 L20:L21 Q20:Q23 K20:K31 J20 I20:I23 I35:S35">
    <cfRule type="cellIs" dxfId="6" priority="7" operator="between">
      <formula>$V$9</formula>
      <formula>$V$8</formula>
    </cfRule>
    <cfRule type="cellIs" dxfId="5" priority="6" operator="lessThan">
      <formula>$V$9</formula>
    </cfRule>
    <cfRule type="cellIs" dxfId="4" priority="5" operator="greaterThanOrEqual">
      <formula>$V$8</formula>
    </cfRule>
    <cfRule type="expression" dxfId="3" priority="4">
      <formula>(I20="No data")</formula>
    </cfRule>
    <cfRule type="expression" dxfId="2" priority="3">
      <formula>(I20="NA")</formula>
    </cfRule>
    <cfRule type="expression" dxfId="1" priority="2">
      <formula>(I20="%")</formula>
    </cfRule>
    <cfRule type="expression" dxfId="0" priority="1">
      <formula>(I20="")</formula>
    </cfRule>
  </conditionalFormatting>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sheetPr codeName="Sheet3"/>
  <dimension ref="A1:B14"/>
  <sheetViews>
    <sheetView zoomScale="80" zoomScaleNormal="80" workbookViewId="0">
      <selection sqref="A1:B1"/>
    </sheetView>
  </sheetViews>
  <sheetFormatPr defaultRowHeight="15"/>
  <cols>
    <col min="1" max="1" width="6.7109375" style="2" customWidth="1"/>
    <col min="2" max="2" width="169.42578125" style="2" customWidth="1"/>
    <col min="3" max="16384" width="9.140625" style="2"/>
  </cols>
  <sheetData>
    <row r="1" spans="1:2" ht="18.75">
      <c r="A1" s="128" t="s">
        <v>314</v>
      </c>
      <c r="B1" s="129"/>
    </row>
    <row r="2" spans="1:2" ht="15.75">
      <c r="A2" s="132" t="s">
        <v>315</v>
      </c>
      <c r="B2" s="132"/>
    </row>
    <row r="3" spans="1:2" s="26" customFormat="1" ht="30" customHeight="1">
      <c r="A3" s="27">
        <v>1</v>
      </c>
      <c r="B3" s="28" t="s">
        <v>304</v>
      </c>
    </row>
    <row r="4" spans="1:2" s="26" customFormat="1" ht="30" customHeight="1">
      <c r="A4" s="27">
        <v>2</v>
      </c>
      <c r="B4" s="28" t="s">
        <v>305</v>
      </c>
    </row>
    <row r="5" spans="1:2" s="26" customFormat="1" ht="30" customHeight="1">
      <c r="A5" s="27">
        <v>3</v>
      </c>
      <c r="B5" s="28" t="s">
        <v>306</v>
      </c>
    </row>
    <row r="6" spans="1:2" s="26" customFormat="1" ht="30.75" customHeight="1">
      <c r="A6" s="27">
        <v>4</v>
      </c>
      <c r="B6" s="28" t="s">
        <v>307</v>
      </c>
    </row>
    <row r="7" spans="1:2" s="26" customFormat="1" ht="30" customHeight="1">
      <c r="A7" s="27">
        <v>5</v>
      </c>
      <c r="B7" s="28" t="s">
        <v>308</v>
      </c>
    </row>
    <row r="8" spans="1:2" s="26" customFormat="1" ht="30" customHeight="1">
      <c r="A8" s="27">
        <v>6</v>
      </c>
      <c r="B8" s="28" t="s">
        <v>309</v>
      </c>
    </row>
    <row r="9" spans="1:2" s="26" customFormat="1" ht="30.75" customHeight="1">
      <c r="A9" s="27">
        <v>7</v>
      </c>
      <c r="B9" s="28" t="s">
        <v>310</v>
      </c>
    </row>
    <row r="10" spans="1:2" s="26" customFormat="1" ht="30" customHeight="1">
      <c r="A10" s="27">
        <v>8</v>
      </c>
      <c r="B10" s="28" t="s">
        <v>394</v>
      </c>
    </row>
    <row r="11" spans="1:2" s="26" customFormat="1" ht="15" customHeight="1">
      <c r="A11" s="130" t="s">
        <v>316</v>
      </c>
      <c r="B11" s="131"/>
    </row>
    <row r="12" spans="1:2" s="26" customFormat="1" ht="30" customHeight="1">
      <c r="A12" s="27">
        <v>9</v>
      </c>
      <c r="B12" s="28" t="s">
        <v>311</v>
      </c>
    </row>
    <row r="13" spans="1:2" s="26" customFormat="1" ht="30" customHeight="1">
      <c r="A13" s="27">
        <v>10</v>
      </c>
      <c r="B13" s="28" t="s">
        <v>312</v>
      </c>
    </row>
    <row r="14" spans="1:2" s="26" customFormat="1" ht="41.25" customHeight="1">
      <c r="A14" s="27">
        <v>11</v>
      </c>
      <c r="B14" s="29" t="s">
        <v>313</v>
      </c>
    </row>
  </sheetData>
  <sheetProtection selectLockedCells="1"/>
  <mergeCells count="3">
    <mergeCell ref="A1:B1"/>
    <mergeCell ref="A11:B11"/>
    <mergeCell ref="A2:B2"/>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sheetPr codeName="Sheet5"/>
  <dimension ref="A1:C17"/>
  <sheetViews>
    <sheetView workbookViewId="0">
      <selection sqref="A1:C1"/>
    </sheetView>
  </sheetViews>
  <sheetFormatPr defaultRowHeight="15"/>
  <cols>
    <col min="1" max="1" width="24.42578125" style="2" customWidth="1"/>
    <col min="2" max="2" width="44.42578125" style="2" customWidth="1"/>
    <col min="3" max="3" width="58.5703125" style="2" customWidth="1"/>
    <col min="4" max="16384" width="9.140625" style="2"/>
  </cols>
  <sheetData>
    <row r="1" spans="1:3" ht="18.75" customHeight="1">
      <c r="A1" s="135" t="s">
        <v>317</v>
      </c>
      <c r="B1" s="135"/>
      <c r="C1" s="135"/>
    </row>
    <row r="2" spans="1:3">
      <c r="A2" s="30" t="s">
        <v>318</v>
      </c>
      <c r="B2" s="134" t="s">
        <v>346</v>
      </c>
      <c r="C2" s="134"/>
    </row>
    <row r="3" spans="1:3" ht="30" customHeight="1">
      <c r="A3" s="31" t="s">
        <v>319</v>
      </c>
      <c r="B3" s="133" t="s">
        <v>320</v>
      </c>
      <c r="C3" s="133"/>
    </row>
    <row r="4" spans="1:3" ht="45" customHeight="1">
      <c r="A4" s="31" t="s">
        <v>321</v>
      </c>
      <c r="B4" s="133" t="s">
        <v>322</v>
      </c>
      <c r="C4" s="133"/>
    </row>
    <row r="5" spans="1:3" ht="30" customHeight="1">
      <c r="A5" s="31" t="s">
        <v>323</v>
      </c>
      <c r="B5" s="133" t="s">
        <v>324</v>
      </c>
      <c r="C5" s="133"/>
    </row>
    <row r="7" spans="1:3">
      <c r="A7" s="32" t="s">
        <v>325</v>
      </c>
      <c r="B7" s="32" t="s">
        <v>326</v>
      </c>
      <c r="C7" s="30" t="s">
        <v>327</v>
      </c>
    </row>
    <row r="8" spans="1:3" ht="30">
      <c r="A8" s="33">
        <v>1</v>
      </c>
      <c r="B8" s="34" t="s">
        <v>328</v>
      </c>
      <c r="C8" s="25" t="s">
        <v>333</v>
      </c>
    </row>
    <row r="9" spans="1:3" ht="30">
      <c r="A9" s="34">
        <v>2</v>
      </c>
      <c r="B9" s="34" t="s">
        <v>329</v>
      </c>
      <c r="C9" s="25" t="s">
        <v>334</v>
      </c>
    </row>
    <row r="10" spans="1:3">
      <c r="A10" s="34">
        <v>3</v>
      </c>
      <c r="B10" s="34" t="s">
        <v>330</v>
      </c>
      <c r="C10" s="25" t="s">
        <v>335</v>
      </c>
    </row>
    <row r="11" spans="1:3">
      <c r="A11" s="34">
        <v>4</v>
      </c>
      <c r="B11" s="34" t="s">
        <v>331</v>
      </c>
      <c r="C11" s="25" t="s">
        <v>336</v>
      </c>
    </row>
    <row r="12" spans="1:3" ht="30">
      <c r="A12" s="34">
        <v>5</v>
      </c>
      <c r="B12" s="34" t="s">
        <v>332</v>
      </c>
      <c r="C12" s="25" t="s">
        <v>337</v>
      </c>
    </row>
    <row r="14" spans="1:3">
      <c r="A14" s="30" t="s">
        <v>338</v>
      </c>
      <c r="B14" s="30" t="s">
        <v>339</v>
      </c>
      <c r="C14" s="30" t="s">
        <v>327</v>
      </c>
    </row>
    <row r="15" spans="1:3" ht="60" customHeight="1">
      <c r="A15" s="34">
        <v>1</v>
      </c>
      <c r="B15" s="25" t="s">
        <v>340</v>
      </c>
      <c r="C15" s="25" t="s">
        <v>343</v>
      </c>
    </row>
    <row r="16" spans="1:3" ht="30" customHeight="1">
      <c r="A16" s="34">
        <v>2</v>
      </c>
      <c r="B16" s="25" t="s">
        <v>341</v>
      </c>
      <c r="C16" s="25" t="s">
        <v>344</v>
      </c>
    </row>
    <row r="17" spans="1:3" ht="75" customHeight="1">
      <c r="A17" s="34">
        <v>3</v>
      </c>
      <c r="B17" s="25" t="s">
        <v>342</v>
      </c>
      <c r="C17" s="25" t="s">
        <v>345</v>
      </c>
    </row>
  </sheetData>
  <sheetProtection selectLockedCells="1"/>
  <mergeCells count="5">
    <mergeCell ref="B3:C3"/>
    <mergeCell ref="B5:C5"/>
    <mergeCell ref="B4:C4"/>
    <mergeCell ref="B2:C2"/>
    <mergeCell ref="A1:C1"/>
  </mergeCells>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Sheet4"/>
  <dimension ref="A1:O27"/>
  <sheetViews>
    <sheetView topLeftCell="A3" workbookViewId="0">
      <selection activeCell="Q19" sqref="Q19"/>
    </sheetView>
  </sheetViews>
  <sheetFormatPr defaultRowHeight="15"/>
  <sheetData>
    <row r="1" spans="1:15">
      <c r="A1" t="s">
        <v>21</v>
      </c>
      <c r="C1" t="s">
        <v>31</v>
      </c>
      <c r="E1" t="s">
        <v>80</v>
      </c>
      <c r="G1" t="s">
        <v>85</v>
      </c>
      <c r="I1" t="s">
        <v>91</v>
      </c>
      <c r="K1" t="s">
        <v>128</v>
      </c>
      <c r="M1" t="s">
        <v>133</v>
      </c>
      <c r="O1" t="s">
        <v>149</v>
      </c>
    </row>
    <row r="2" spans="1:15">
      <c r="A2" t="s">
        <v>19</v>
      </c>
      <c r="C2" t="s">
        <v>32</v>
      </c>
      <c r="E2" t="s">
        <v>81</v>
      </c>
      <c r="G2" t="s">
        <v>81</v>
      </c>
      <c r="I2">
        <v>1</v>
      </c>
      <c r="K2" t="s">
        <v>127</v>
      </c>
      <c r="M2" s="3" t="s">
        <v>81</v>
      </c>
      <c r="O2" t="s">
        <v>81</v>
      </c>
    </row>
    <row r="3" spans="1:15">
      <c r="A3" t="s">
        <v>20</v>
      </c>
      <c r="C3" t="s">
        <v>33</v>
      </c>
      <c r="E3" s="3" t="s">
        <v>82</v>
      </c>
      <c r="G3" t="s">
        <v>82</v>
      </c>
      <c r="I3">
        <v>2</v>
      </c>
      <c r="K3" t="s">
        <v>129</v>
      </c>
      <c r="M3" t="s">
        <v>82</v>
      </c>
      <c r="O3" t="s">
        <v>82</v>
      </c>
    </row>
    <row r="4" spans="1:15">
      <c r="C4" t="s">
        <v>34</v>
      </c>
      <c r="I4">
        <v>3</v>
      </c>
      <c r="K4" t="s">
        <v>130</v>
      </c>
      <c r="O4" t="s">
        <v>392</v>
      </c>
    </row>
    <row r="5" spans="1:15">
      <c r="C5" t="s">
        <v>35</v>
      </c>
      <c r="I5">
        <v>4</v>
      </c>
      <c r="K5" t="s">
        <v>131</v>
      </c>
    </row>
    <row r="6" spans="1:15">
      <c r="C6" t="s">
        <v>36</v>
      </c>
      <c r="I6">
        <v>5</v>
      </c>
      <c r="K6" t="s">
        <v>132</v>
      </c>
    </row>
    <row r="7" spans="1:15">
      <c r="C7" t="s">
        <v>37</v>
      </c>
      <c r="I7" t="s">
        <v>26</v>
      </c>
    </row>
    <row r="8" spans="1:15">
      <c r="C8" t="s">
        <v>38</v>
      </c>
    </row>
    <row r="10" spans="1:15">
      <c r="A10" t="s">
        <v>206</v>
      </c>
      <c r="C10" t="s">
        <v>211</v>
      </c>
      <c r="G10" t="s">
        <v>265</v>
      </c>
      <c r="I10" t="s">
        <v>274</v>
      </c>
      <c r="K10" t="s">
        <v>385</v>
      </c>
      <c r="M10" t="s">
        <v>391</v>
      </c>
      <c r="O10" t="s">
        <v>458</v>
      </c>
    </row>
    <row r="11" spans="1:15">
      <c r="A11" t="s">
        <v>207</v>
      </c>
      <c r="C11" t="s">
        <v>393</v>
      </c>
      <c r="G11" s="5" t="s">
        <v>260</v>
      </c>
      <c r="I11" t="s">
        <v>275</v>
      </c>
      <c r="K11" s="5" t="s">
        <v>260</v>
      </c>
      <c r="M11" t="s">
        <v>81</v>
      </c>
      <c r="O11" t="s">
        <v>393</v>
      </c>
    </row>
    <row r="12" spans="1:15">
      <c r="A12" t="s">
        <v>208</v>
      </c>
      <c r="C12" t="s">
        <v>438</v>
      </c>
      <c r="G12" t="s">
        <v>261</v>
      </c>
      <c r="I12" t="s">
        <v>276</v>
      </c>
      <c r="K12" t="s">
        <v>261</v>
      </c>
      <c r="M12" t="s">
        <v>82</v>
      </c>
      <c r="O12" t="s">
        <v>438</v>
      </c>
    </row>
    <row r="13" spans="1:15">
      <c r="G13" t="s">
        <v>262</v>
      </c>
      <c r="I13" t="s">
        <v>277</v>
      </c>
      <c r="K13" t="s">
        <v>386</v>
      </c>
      <c r="M13" t="s">
        <v>392</v>
      </c>
      <c r="O13" t="s">
        <v>392</v>
      </c>
    </row>
    <row r="14" spans="1:15">
      <c r="G14" t="s">
        <v>263</v>
      </c>
      <c r="K14" t="s">
        <v>264</v>
      </c>
    </row>
    <row r="15" spans="1:15">
      <c r="G15" t="s">
        <v>264</v>
      </c>
    </row>
    <row r="18" spans="1:15">
      <c r="A18" t="s">
        <v>459</v>
      </c>
      <c r="C18" t="s">
        <v>460</v>
      </c>
      <c r="E18" t="s">
        <v>461</v>
      </c>
      <c r="G18" t="s">
        <v>439</v>
      </c>
      <c r="I18" t="s">
        <v>462</v>
      </c>
      <c r="K18" t="s">
        <v>463</v>
      </c>
      <c r="M18" t="s">
        <v>465</v>
      </c>
      <c r="O18" t="s">
        <v>469</v>
      </c>
    </row>
    <row r="19" spans="1:15">
      <c r="A19" s="84" t="s">
        <v>41</v>
      </c>
      <c r="C19" s="84" t="s">
        <v>47</v>
      </c>
      <c r="E19" s="84" t="s">
        <v>87</v>
      </c>
      <c r="G19" t="s">
        <v>261</v>
      </c>
      <c r="I19" s="84" t="s">
        <v>122</v>
      </c>
      <c r="K19" s="84" t="s">
        <v>240</v>
      </c>
      <c r="M19" s="87" t="s">
        <v>466</v>
      </c>
      <c r="O19" t="s">
        <v>122</v>
      </c>
    </row>
    <row r="20" spans="1:15">
      <c r="A20" s="84" t="s">
        <v>42</v>
      </c>
      <c r="C20" s="84" t="s">
        <v>48</v>
      </c>
      <c r="E20" s="84" t="s">
        <v>88</v>
      </c>
      <c r="G20" t="s">
        <v>440</v>
      </c>
      <c r="I20" s="84" t="s">
        <v>123</v>
      </c>
      <c r="K20" s="84" t="s">
        <v>241</v>
      </c>
      <c r="M20" s="87" t="s">
        <v>467</v>
      </c>
      <c r="O20" t="s">
        <v>123</v>
      </c>
    </row>
    <row r="21" spans="1:15">
      <c r="A21" s="84" t="s">
        <v>43</v>
      </c>
      <c r="C21" s="84" t="s">
        <v>49</v>
      </c>
      <c r="E21" s="87" t="s">
        <v>90</v>
      </c>
      <c r="I21" s="84" t="s">
        <v>124</v>
      </c>
      <c r="K21" s="84" t="s">
        <v>242</v>
      </c>
      <c r="M21" s="87" t="s">
        <v>468</v>
      </c>
      <c r="O21" t="s">
        <v>124</v>
      </c>
    </row>
    <row r="22" spans="1:15">
      <c r="A22" s="84" t="s">
        <v>26</v>
      </c>
      <c r="C22" s="84" t="s">
        <v>50</v>
      </c>
      <c r="E22" s="84" t="s">
        <v>26</v>
      </c>
      <c r="I22" s="84" t="s">
        <v>26</v>
      </c>
      <c r="K22" s="84" t="s">
        <v>243</v>
      </c>
      <c r="M22" s="87" t="s">
        <v>26</v>
      </c>
      <c r="O22" t="s">
        <v>470</v>
      </c>
    </row>
    <row r="23" spans="1:15">
      <c r="C23" s="84" t="s">
        <v>51</v>
      </c>
      <c r="K23" s="84" t="s">
        <v>191</v>
      </c>
      <c r="O23" t="s">
        <v>471</v>
      </c>
    </row>
    <row r="24" spans="1:15">
      <c r="C24" s="84" t="s">
        <v>52</v>
      </c>
      <c r="O24" t="s">
        <v>392</v>
      </c>
    </row>
    <row r="25" spans="1:15">
      <c r="C25" s="84" t="s">
        <v>53</v>
      </c>
      <c r="G25" s="84" t="s">
        <v>89</v>
      </c>
    </row>
    <row r="26" spans="1:15">
      <c r="C26" s="84" t="s">
        <v>54</v>
      </c>
      <c r="G26" s="84" t="s">
        <v>89</v>
      </c>
    </row>
    <row r="27" spans="1:15">
      <c r="C27" s="84"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26</vt:i4>
      </vt:variant>
    </vt:vector>
  </HeadingPairs>
  <TitlesOfParts>
    <vt:vector size="33" baseType="lpstr">
      <vt:lpstr>Introduction</vt:lpstr>
      <vt:lpstr>Instructions</vt:lpstr>
      <vt:lpstr>Audit tool</vt:lpstr>
      <vt:lpstr>Summary</vt:lpstr>
      <vt:lpstr>Recommendations</vt:lpstr>
      <vt:lpstr>Definitions</vt:lpstr>
      <vt:lpstr>Sheet3</vt:lpstr>
      <vt:lpstr>Answer1</vt:lpstr>
      <vt:lpstr>Answer10</vt:lpstr>
      <vt:lpstr>Answer11</vt:lpstr>
      <vt:lpstr>Answer12</vt:lpstr>
      <vt:lpstr>Answer13</vt:lpstr>
      <vt:lpstr>Answer14</vt:lpstr>
      <vt:lpstr>Answer15</vt:lpstr>
      <vt:lpstr>Answer16</vt:lpstr>
      <vt:lpstr>Answer17</vt:lpstr>
      <vt:lpstr>Answer18</vt:lpstr>
      <vt:lpstr>Answer19</vt:lpstr>
      <vt:lpstr>Answer2</vt:lpstr>
      <vt:lpstr>Answer20</vt:lpstr>
      <vt:lpstr>Answer21</vt:lpstr>
      <vt:lpstr>Answer22</vt:lpstr>
      <vt:lpstr>Answer23</vt:lpstr>
      <vt:lpstr>Answer24</vt:lpstr>
      <vt:lpstr>Answer25</vt:lpstr>
      <vt:lpstr>Answer3</vt:lpstr>
      <vt:lpstr>Answer4</vt:lpstr>
      <vt:lpstr>Answer5</vt:lpstr>
      <vt:lpstr>Answer6</vt:lpstr>
      <vt:lpstr>Answer7</vt:lpstr>
      <vt:lpstr>Answer8</vt:lpstr>
      <vt:lpstr>Answer9</vt:lpstr>
      <vt:lpstr>Asnwer10</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hfreeth</dc:creator>
  <cp:lastModifiedBy>hfreeth</cp:lastModifiedBy>
  <dcterms:created xsi:type="dcterms:W3CDTF">2012-10-26T13:19:09Z</dcterms:created>
  <dcterms:modified xsi:type="dcterms:W3CDTF">2014-11-12T15:39:40Z</dcterms:modified>
</cp:coreProperties>
</file>